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checkCompatibility="1"/>
  <mc:AlternateContent xmlns:mc="http://schemas.openxmlformats.org/markup-compatibility/2006">
    <mc:Choice Requires="x15">
      <x15ac:absPath xmlns:x15ac="http://schemas.microsoft.com/office/spreadsheetml/2010/11/ac" url="/Users/jteykae/Library/Application Support/Box/Box Edit/Documents/484658560115/"/>
    </mc:Choice>
  </mc:AlternateContent>
  <xr:revisionPtr revIDLastSave="0" documentId="13_ncr:1_{11F12866-C540-C342-BB2C-4A35291A77B6}" xr6:coauthVersionLast="43" xr6:coauthVersionMax="43" xr10:uidLastSave="{00000000-0000-0000-0000-000000000000}"/>
  <bookViews>
    <workbookView xWindow="2920" yWindow="460" windowWidth="32680" windowHeight="19540" tabRatio="500" activeTab="1" xr2:uid="{00000000-000D-0000-FFFF-FFFF00000000}"/>
  </bookViews>
  <sheets>
    <sheet name="Events by BIRTHDATE" sheetId="1" r:id="rId1"/>
    <sheet name="Events by INITIAL IFSP DATE" sheetId="3" r:id="rId2"/>
  </sheets>
  <definedNames>
    <definedName name="_xlnm.Print_Area" localSheetId="0">'Events by BIRTHDATE'!$A$2:$K$31</definedName>
    <definedName name="_xlnm.Print_Area" localSheetId="1">'Events by INITIAL IFSP DATE'!$A$2:$K$29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 i="1" l="1"/>
  <c r="I8" i="3"/>
  <c r="I9" i="3"/>
  <c r="I10" i="3"/>
  <c r="I11" i="3"/>
  <c r="I12" i="3"/>
  <c r="I13" i="3"/>
  <c r="I14" i="3"/>
  <c r="I15" i="3"/>
  <c r="I16" i="3"/>
  <c r="I17" i="3"/>
  <c r="I18" i="3"/>
  <c r="I19" i="3"/>
  <c r="I20" i="3"/>
  <c r="I21" i="3"/>
  <c r="I22" i="3"/>
  <c r="H8" i="3"/>
  <c r="H9" i="3"/>
  <c r="H10" i="3"/>
  <c r="H11" i="3"/>
  <c r="H12" i="3"/>
  <c r="H13" i="3"/>
  <c r="H14" i="3"/>
  <c r="H15" i="3"/>
  <c r="H16" i="3"/>
  <c r="H17" i="3"/>
  <c r="H18" i="3"/>
  <c r="H19" i="3"/>
  <c r="H20" i="3"/>
  <c r="H21" i="3"/>
  <c r="H22" i="3"/>
  <c r="G8" i="3"/>
  <c r="G9" i="3"/>
  <c r="G10" i="3"/>
  <c r="G11" i="3"/>
  <c r="G12" i="3"/>
  <c r="G13" i="3"/>
  <c r="G14" i="3"/>
  <c r="G15" i="3"/>
  <c r="G16" i="3"/>
  <c r="G17" i="3"/>
  <c r="G18" i="3"/>
  <c r="G19" i="3"/>
  <c r="G20" i="3"/>
  <c r="G21" i="3"/>
  <c r="G22" i="3"/>
  <c r="F8" i="3"/>
  <c r="F9" i="3"/>
  <c r="F10" i="3"/>
  <c r="F11" i="3"/>
  <c r="F12" i="3"/>
  <c r="F13" i="3"/>
  <c r="F14" i="3"/>
  <c r="F15" i="3"/>
  <c r="F16" i="3"/>
  <c r="F17" i="3"/>
  <c r="F18" i="3"/>
  <c r="F19" i="3"/>
  <c r="F20" i="3"/>
  <c r="F21" i="3"/>
  <c r="F22" i="3"/>
  <c r="E8" i="3"/>
  <c r="E9" i="3"/>
  <c r="E10" i="3"/>
  <c r="E11" i="3"/>
  <c r="E12" i="3"/>
  <c r="E13" i="3"/>
  <c r="E14" i="3"/>
  <c r="E15" i="3"/>
  <c r="E16" i="3"/>
  <c r="E17" i="3"/>
  <c r="E18" i="3"/>
  <c r="E19" i="3"/>
  <c r="E20" i="3"/>
  <c r="E21" i="3"/>
  <c r="E22" i="3"/>
  <c r="D8" i="3"/>
  <c r="D9" i="3"/>
  <c r="D10" i="3"/>
  <c r="D11" i="3"/>
  <c r="D12" i="3"/>
  <c r="D13" i="3"/>
  <c r="D14" i="3"/>
  <c r="D15" i="3"/>
  <c r="D16" i="3"/>
  <c r="D17" i="3"/>
  <c r="D18" i="3"/>
  <c r="D19" i="3"/>
  <c r="D20" i="3"/>
  <c r="D21" i="3"/>
  <c r="D22" i="3"/>
  <c r="E4" i="1"/>
  <c r="E5" i="1"/>
  <c r="E6" i="1"/>
  <c r="E7" i="1"/>
  <c r="E8" i="1"/>
  <c r="E9" i="1"/>
  <c r="E10" i="1"/>
  <c r="E11" i="1"/>
  <c r="E12" i="1"/>
  <c r="E13" i="1"/>
  <c r="E14" i="1"/>
  <c r="E15" i="1"/>
  <c r="E16" i="1"/>
  <c r="E17" i="1"/>
  <c r="E18" i="1"/>
  <c r="E19" i="1"/>
  <c r="E20" i="1"/>
  <c r="E21" i="1"/>
  <c r="E22" i="1"/>
  <c r="J3" i="3"/>
  <c r="J4" i="3"/>
  <c r="J5" i="3"/>
  <c r="J6" i="3"/>
  <c r="J7" i="3"/>
  <c r="J8" i="3"/>
  <c r="J9" i="3"/>
  <c r="J10" i="3"/>
  <c r="J11" i="3"/>
  <c r="J12" i="3"/>
  <c r="J13" i="3"/>
  <c r="J14" i="3"/>
  <c r="J15" i="3"/>
  <c r="J16" i="3"/>
  <c r="J17" i="3"/>
  <c r="J18" i="3"/>
  <c r="J19" i="3"/>
  <c r="J20" i="3"/>
  <c r="J21" i="3"/>
  <c r="J22" i="3"/>
  <c r="K3" i="3"/>
  <c r="D3" i="3" s="1"/>
  <c r="E3" i="3" s="1"/>
  <c r="K4" i="3"/>
  <c r="K5" i="3"/>
  <c r="K6" i="3"/>
  <c r="K7" i="3"/>
  <c r="K8" i="3"/>
  <c r="K9" i="3"/>
  <c r="K10" i="3"/>
  <c r="K11" i="3"/>
  <c r="K12" i="3"/>
  <c r="K13" i="3"/>
  <c r="K14" i="3"/>
  <c r="K15" i="3"/>
  <c r="K16" i="3"/>
  <c r="K17" i="3"/>
  <c r="K18" i="3"/>
  <c r="K19" i="3"/>
  <c r="K20" i="3"/>
  <c r="K21" i="3"/>
  <c r="K22" i="3"/>
  <c r="D22" i="1"/>
  <c r="D21" i="1"/>
  <c r="D20" i="1"/>
  <c r="D19" i="1"/>
  <c r="D18" i="1"/>
  <c r="D17" i="1"/>
  <c r="D16" i="1"/>
  <c r="D15" i="1"/>
  <c r="D14" i="1"/>
  <c r="D13" i="1"/>
  <c r="D12" i="1"/>
  <c r="D11" i="1"/>
  <c r="D10" i="1"/>
  <c r="D9" i="1"/>
  <c r="D8" i="1"/>
  <c r="D7" i="1"/>
  <c r="J4" i="1"/>
  <c r="J5" i="1"/>
  <c r="J6" i="1"/>
  <c r="J7" i="1"/>
  <c r="J8" i="1"/>
  <c r="J9" i="1"/>
  <c r="J10" i="1"/>
  <c r="J11" i="1"/>
  <c r="J12" i="1"/>
  <c r="J13" i="1"/>
  <c r="J14" i="1"/>
  <c r="J15" i="1"/>
  <c r="J16" i="1"/>
  <c r="J17" i="1"/>
  <c r="J18" i="1"/>
  <c r="J19" i="1"/>
  <c r="J20" i="1"/>
  <c r="J21" i="1"/>
  <c r="J22" i="1"/>
  <c r="D7" i="3" l="1"/>
  <c r="I7" i="3" s="1"/>
  <c r="D6" i="3"/>
  <c r="I6" i="3" s="1"/>
  <c r="D5" i="3"/>
  <c r="I5" i="3" s="1"/>
  <c r="D4" i="3"/>
  <c r="G4" i="3" s="1"/>
  <c r="F3" i="3"/>
  <c r="G3" i="3"/>
  <c r="H3" i="3"/>
  <c r="I3" i="3"/>
  <c r="K17" i="1"/>
  <c r="I17" i="1" s="1"/>
  <c r="K22" i="1"/>
  <c r="G22" i="1" s="1"/>
  <c r="K21" i="1"/>
  <c r="I21" i="1" s="1"/>
  <c r="K20" i="1"/>
  <c r="H20" i="1" s="1"/>
  <c r="K19" i="1"/>
  <c r="F19" i="1" s="1"/>
  <c r="K18" i="1"/>
  <c r="K16" i="1"/>
  <c r="K15" i="1"/>
  <c r="I15" i="1" s="1"/>
  <c r="K14" i="1"/>
  <c r="K13" i="1"/>
  <c r="G13" i="1" s="1"/>
  <c r="K12" i="1"/>
  <c r="G12" i="1" s="1"/>
  <c r="K11" i="1"/>
  <c r="H11" i="1" s="1"/>
  <c r="K10" i="1"/>
  <c r="G10" i="1" s="1"/>
  <c r="K9" i="1"/>
  <c r="I9" i="1" s="1"/>
  <c r="K8" i="1"/>
  <c r="I8" i="1" s="1"/>
  <c r="K7" i="1"/>
  <c r="K6" i="1"/>
  <c r="K5" i="1"/>
  <c r="K4" i="1"/>
  <c r="K3" i="1"/>
  <c r="D3" i="1" s="1"/>
  <c r="E3" i="1" s="1"/>
  <c r="E7" i="3" l="1"/>
  <c r="H6" i="3"/>
  <c r="G7" i="3"/>
  <c r="F7" i="3"/>
  <c r="H7" i="3"/>
  <c r="G6" i="3"/>
  <c r="E6" i="3"/>
  <c r="F6" i="3"/>
  <c r="G5" i="3"/>
  <c r="E5" i="3"/>
  <c r="F5" i="3"/>
  <c r="H5" i="3"/>
  <c r="I4" i="3"/>
  <c r="E4" i="3"/>
  <c r="F4" i="3"/>
  <c r="H4" i="3"/>
  <c r="G3" i="1"/>
  <c r="F3" i="1"/>
  <c r="I4" i="1"/>
  <c r="D4" i="1"/>
  <c r="D6" i="1"/>
  <c r="G6" i="1" s="1"/>
  <c r="G5" i="1"/>
  <c r="D5" i="1"/>
  <c r="F4" i="1"/>
  <c r="G17" i="1"/>
  <c r="G18" i="1"/>
  <c r="H10" i="1"/>
  <c r="I10" i="1"/>
  <c r="I12" i="1"/>
  <c r="F13" i="1"/>
  <c r="H17" i="1"/>
  <c r="I19" i="1"/>
  <c r="H7" i="1"/>
  <c r="F7" i="1"/>
  <c r="G7" i="1"/>
  <c r="I7" i="1"/>
  <c r="H8" i="1"/>
  <c r="F16" i="1"/>
  <c r="H16" i="1"/>
  <c r="H5" i="1"/>
  <c r="H21" i="1"/>
  <c r="H14" i="1"/>
  <c r="F9" i="1"/>
  <c r="I5" i="1"/>
  <c r="I13" i="1"/>
  <c r="G4" i="1"/>
  <c r="F12" i="1"/>
  <c r="I16" i="1"/>
  <c r="G8" i="1"/>
  <c r="G11" i="1"/>
  <c r="H15" i="1"/>
  <c r="H19" i="1"/>
  <c r="G19" i="1"/>
  <c r="H9" i="1"/>
  <c r="F14" i="1"/>
  <c r="F20" i="1"/>
  <c r="F21" i="1"/>
  <c r="F5" i="1"/>
  <c r="H12" i="1"/>
  <c r="G16" i="1"/>
  <c r="F11" i="1"/>
  <c r="I14" i="1"/>
  <c r="G9" i="1"/>
  <c r="G21" i="1"/>
  <c r="F15" i="1"/>
  <c r="G20" i="1"/>
  <c r="H13" i="1"/>
  <c r="G14" i="1"/>
  <c r="F17" i="1"/>
  <c r="H4" i="1"/>
  <c r="I20" i="1"/>
  <c r="F8" i="1"/>
  <c r="G15" i="1"/>
  <c r="I11" i="1"/>
  <c r="H6" i="1"/>
  <c r="F22" i="1"/>
  <c r="H22" i="1"/>
  <c r="F6" i="1"/>
  <c r="F10" i="1"/>
  <c r="I18" i="1"/>
  <c r="F18" i="1"/>
  <c r="I6" i="1"/>
  <c r="H18" i="1"/>
  <c r="I22" i="1"/>
  <c r="I3" i="1"/>
  <c r="H3" i="1"/>
</calcChain>
</file>

<file path=xl/sharedStrings.xml><?xml version="1.0" encoding="utf-8"?>
<sst xmlns="http://schemas.openxmlformats.org/spreadsheetml/2006/main" count="30" uniqueCount="22">
  <si>
    <t>Child</t>
  </si>
  <si>
    <t>DOB</t>
  </si>
  <si>
    <t>Referral</t>
  </si>
  <si>
    <t>Periodic
Age 6 mo</t>
  </si>
  <si>
    <t>Annual
Age 12 mo</t>
  </si>
  <si>
    <t>Periodic
Age 18 mo</t>
  </si>
  <si>
    <t>Service Coordination Events Calculator - BY BIRTHDATE</t>
  </si>
  <si>
    <t>Periodic
6 mo from Initial</t>
  </si>
  <si>
    <t>Annual
12 mo from Initial</t>
  </si>
  <si>
    <t>Periodic
18 mo from Initial</t>
  </si>
  <si>
    <t>Annual
24 mo from Initial</t>
  </si>
  <si>
    <t>Periodic
30 mo from Initial</t>
  </si>
  <si>
    <t>Service Coordination Events Calculator - BY INITIAL IFSP DATE</t>
  </si>
  <si>
    <t>Periodic
Age 2 yr 6 mo</t>
  </si>
  <si>
    <t>Annual
Age 2 yr</t>
  </si>
  <si>
    <r>
      <t xml:space="preserve">Initial </t>
    </r>
    <r>
      <rPr>
        <b/>
        <i/>
        <sz val="12"/>
        <color theme="1"/>
        <rFont val="Arial"/>
        <family val="2"/>
      </rPr>
      <t>(45 days from referral)</t>
    </r>
  </si>
  <si>
    <t>IEP
by age 3 yr</t>
  </si>
  <si>
    <t>Transition Conference and Plan*
by age 2 yr 9 mo</t>
  </si>
  <si>
    <r>
      <t xml:space="preserve">Note: The formulae used to calculate this table were all based on each child's </t>
    </r>
    <r>
      <rPr>
        <b/>
        <i/>
        <u/>
        <sz val="12"/>
        <color theme="1"/>
        <rFont val="Arial"/>
        <family val="2"/>
      </rPr>
      <t>date of birth</t>
    </r>
    <r>
      <rPr>
        <i/>
        <sz val="12"/>
        <color theme="1"/>
        <rFont val="Arial"/>
        <family val="2"/>
      </rPr>
      <t xml:space="preserve">. Some programs choose </t>
    </r>
    <r>
      <rPr>
        <b/>
        <i/>
        <sz val="12"/>
        <color theme="1"/>
        <rFont val="Arial"/>
        <family val="2"/>
      </rPr>
      <t>not</t>
    </r>
    <r>
      <rPr>
        <i/>
        <sz val="12"/>
        <color theme="1"/>
        <rFont val="Arial"/>
        <family val="2"/>
      </rPr>
      <t xml:space="preserve"> to align periodic and annual review dates with the date of birth and instead, calculate the timeline of events based on the initial IFSP date. Either calculation ends up with a timeline that complies with federal requirements (periodic and annual reviews, 34 CFR 303.342; transition conference and IEP development, 34 CFR 303.209). However, if your program calculates the timeline based on Initial IFSP date, please see the second tab in this workbook titled "Events by INITIAL IFSP DATE".</t>
    </r>
  </si>
  <si>
    <r>
      <t xml:space="preserve">*The </t>
    </r>
    <r>
      <rPr>
        <b/>
        <i/>
        <sz val="12"/>
        <color theme="1"/>
        <rFont val="Arial"/>
        <family val="2"/>
      </rPr>
      <t>transition conference</t>
    </r>
    <r>
      <rPr>
        <i/>
        <sz val="12"/>
        <color theme="1"/>
        <rFont val="Arial"/>
        <family val="2"/>
      </rPr>
      <t xml:space="preserve"> is the meeting that takes place among the Early Start program, the family, and the LEA no fewer than 90 days before a child's third birthday (34 CFR 303.209(c)(a)). The </t>
    </r>
    <r>
      <rPr>
        <b/>
        <i/>
        <sz val="12"/>
        <color theme="1"/>
        <rFont val="Arial"/>
        <family val="2"/>
      </rPr>
      <t>transition plan</t>
    </r>
    <r>
      <rPr>
        <i/>
        <sz val="12"/>
        <color theme="1"/>
        <rFont val="Arial"/>
        <family val="2"/>
      </rPr>
      <t xml:space="preserve"> is the written plan that is established in the child's IFSP no fewer than 90 days before the child's third birthday (34 CFR 303.209(d)(2)). The transition conference and meeting to develop the transition plan may be combined into one meeting (34 CFR 303.209(e)).</t>
    </r>
  </si>
  <si>
    <r>
      <t xml:space="preserve">Note: The formulae used to calculate the periodic and annual IFSP reviews in this table are based on the </t>
    </r>
    <r>
      <rPr>
        <b/>
        <i/>
        <u/>
        <sz val="12"/>
        <color theme="1"/>
        <rFont val="Arial"/>
        <family val="2"/>
      </rPr>
      <t>initial IFSP meeting date</t>
    </r>
    <r>
      <rPr>
        <i/>
        <sz val="12"/>
        <color theme="1"/>
        <rFont val="Arial"/>
        <family val="2"/>
      </rPr>
      <t>. The dates for the transition conference and IEP are based on the child's date of birth. Some programs choose to align periodic and annual review dates with the date of birth. Either calculation ends up with a timeline that complies with federal requirements (periodic and annual reviews, 34 CFR 303.342; transition conference and IEP development, 34 CFR 303.209). However, if your program calculates the timeline based on the child's birthdate, please see the tab in this workbook titled "Events by BIRTHDATE".</t>
    </r>
  </si>
  <si>
    <r>
      <rPr>
        <b/>
        <sz val="12"/>
        <color theme="1"/>
        <rFont val="Arial"/>
        <family val="2"/>
      </rPr>
      <t>HOW TO USE THIS TABLE:</t>
    </r>
    <r>
      <rPr>
        <sz val="12"/>
        <color theme="1"/>
        <rFont val="Arial"/>
        <family val="2"/>
      </rPr>
      <t xml:space="preserve">
Enter the child's name (or other identifying information, such as an ID number), date of birth, and date of referral. The deadline dates for initial IFSP meeting, periodic and annual IFSP reviews, transition conference and plan, and IEP will all appear. Note that these dates represent the </t>
    </r>
    <r>
      <rPr>
        <b/>
        <u/>
        <sz val="12"/>
        <color theme="1"/>
        <rFont val="Arial"/>
        <family val="2"/>
      </rPr>
      <t>latest</t>
    </r>
    <r>
      <rPr>
        <sz val="12"/>
        <color theme="1"/>
        <rFont val="Arial"/>
        <family val="2"/>
      </rPr>
      <t xml:space="preserve"> date activites can take place as per federal regulation; activities may be completed before the dates listed on this table.
For children referred to Early Start after birth and before 2 years 9 months, the periodic and annual IFSP columns for the age milestones that occurred prior to the child's referral will show as "n/a."
</t>
    </r>
    <r>
      <rPr>
        <b/>
        <sz val="12"/>
        <color theme="1"/>
        <rFont val="Arial"/>
        <family val="2"/>
      </rPr>
      <t>Late Referrals</t>
    </r>
    <r>
      <rPr>
        <sz val="12"/>
        <color theme="1"/>
        <rFont val="Arial"/>
        <family val="2"/>
      </rPr>
      <t xml:space="preserve">
When a child is referred to Early Start fewer than 45 days before his or her third birthday, the dates for the initial, periodic, and annual IFSP will show as "n/a" or "not required" (34 CFR 303.209(b)(1)(iii))
When a child is found eligible for Early Start between 45 and 90 days before his or her third birthday, the dates for the periodic and annual IFSPs will show as "n/a" and the "Transition Conference and Plan" column will show "ASAP."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</si>
</sst>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7" x14ac:knownFonts="1">
    <font>
      <sz val="12"/>
      <color theme="1"/>
      <name val="Calibri"/>
      <family val="2"/>
      <scheme val="minor"/>
    </font>
    <font>
      <b/>
      <sz val="12"/>
      <color theme="1"/>
      <name val="Arial"/>
    </font>
    <font>
      <sz val="12"/>
      <color theme="1"/>
      <name val="Arial"/>
    </font>
    <font>
      <sz val="8"/>
      <name val="Calibri"/>
      <family val="2"/>
      <scheme val="minor"/>
    </font>
    <font>
      <u/>
      <sz val="12"/>
      <color theme="10"/>
      <name val="Calibri"/>
      <family val="2"/>
      <scheme val="minor"/>
    </font>
    <font>
      <u/>
      <sz val="12"/>
      <color theme="11"/>
      <name val="Calibri"/>
      <family val="2"/>
      <scheme val="minor"/>
    </font>
    <font>
      <sz val="11"/>
      <color theme="1"/>
      <name val="Arial"/>
    </font>
    <font>
      <b/>
      <sz val="15"/>
      <color theme="3"/>
      <name val="Calibri"/>
      <family val="2"/>
      <scheme val="minor"/>
    </font>
    <font>
      <i/>
      <sz val="12"/>
      <color rgb="FF7F7F7F"/>
      <name val="Calibri"/>
      <family val="2"/>
      <scheme val="minor"/>
    </font>
    <font>
      <i/>
      <sz val="12"/>
      <color theme="1"/>
      <name val="Calibri"/>
      <family val="2"/>
      <scheme val="minor"/>
    </font>
    <font>
      <b/>
      <sz val="15"/>
      <color theme="1"/>
      <name val="Calibri"/>
      <family val="2"/>
      <scheme val="minor"/>
    </font>
    <font>
      <sz val="12"/>
      <color theme="1"/>
      <name val="Arial"/>
      <family val="2"/>
    </font>
    <font>
      <b/>
      <sz val="12"/>
      <color theme="1"/>
      <name val="Arial"/>
      <family val="2"/>
    </font>
    <font>
      <i/>
      <sz val="12"/>
      <color theme="1"/>
      <name val="Arial"/>
      <family val="2"/>
    </font>
    <font>
      <b/>
      <i/>
      <sz val="12"/>
      <color theme="1"/>
      <name val="Arial"/>
      <family val="2"/>
    </font>
    <font>
      <b/>
      <u/>
      <sz val="12"/>
      <color theme="1"/>
      <name val="Arial"/>
      <family val="2"/>
    </font>
    <font>
      <b/>
      <i/>
      <u/>
      <sz val="12"/>
      <color theme="1"/>
      <name val="Arial"/>
      <family val="2"/>
    </font>
  </fonts>
  <fills count="4">
    <fill>
      <patternFill patternType="none"/>
    </fill>
    <fill>
      <patternFill patternType="gray125"/>
    </fill>
    <fill>
      <patternFill patternType="solid">
        <fgColor rgb="FFE92A29"/>
        <bgColor indexed="64"/>
      </patternFill>
    </fill>
    <fill>
      <patternFill patternType="solid">
        <fgColor rgb="FF00B050"/>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7" fillId="0" borderId="2" applyNumberFormat="0" applyFill="0" applyAlignment="0" applyProtection="0"/>
    <xf numFmtId="0" fontId="8" fillId="0" borderId="0" applyNumberFormat="0" applyFill="0" applyBorder="0" applyAlignment="0" applyProtection="0"/>
  </cellStyleXfs>
  <cellXfs count="85">
    <xf numFmtId="0" fontId="0" fillId="0" borderId="0" xfId="0"/>
    <xf numFmtId="0" fontId="2"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164" fontId="2"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7" fillId="0" borderId="2" xfId="3" applyAlignment="1">
      <alignment vertical="center"/>
    </xf>
    <xf numFmtId="164" fontId="2" fillId="0" borderId="9"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0" fontId="12" fillId="2" borderId="7" xfId="0" applyFont="1" applyFill="1" applyBorder="1" applyAlignment="1">
      <alignment horizontal="center" vertical="center" wrapText="1"/>
    </xf>
    <xf numFmtId="14" fontId="2" fillId="0" borderId="1" xfId="0" applyNumberFormat="1" applyFont="1" applyFill="1" applyBorder="1" applyAlignment="1">
      <alignment horizontal="center"/>
    </xf>
    <xf numFmtId="14" fontId="2" fillId="0" borderId="4" xfId="0" applyNumberFormat="1" applyFont="1" applyFill="1" applyBorder="1" applyAlignment="1">
      <alignment horizontal="center"/>
    </xf>
    <xf numFmtId="14" fontId="2" fillId="0" borderId="9" xfId="0" applyNumberFormat="1" applyFont="1" applyFill="1" applyBorder="1" applyAlignment="1">
      <alignment horizontal="center"/>
    </xf>
    <xf numFmtId="14" fontId="2" fillId="0" borderId="10" xfId="0" applyNumberFormat="1" applyFont="1" applyFill="1" applyBorder="1" applyAlignment="1">
      <alignment horizontal="center"/>
    </xf>
    <xf numFmtId="0" fontId="11" fillId="0" borderId="0" xfId="0" applyFont="1" applyAlignment="1">
      <alignment horizontal="center" vertical="center"/>
    </xf>
    <xf numFmtId="0" fontId="2" fillId="0" borderId="0" xfId="0" applyFont="1" applyBorder="1" applyAlignment="1">
      <alignment horizontal="center" vertical="center"/>
    </xf>
    <xf numFmtId="164"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xf>
    <xf numFmtId="0" fontId="11" fillId="0" borderId="0" xfId="0" applyFont="1" applyFill="1" applyBorder="1" applyAlignment="1">
      <alignment horizontal="left" vertical="center" wrapText="1"/>
    </xf>
    <xf numFmtId="0" fontId="13" fillId="0" borderId="12" xfId="4" applyFont="1" applyBorder="1" applyAlignment="1">
      <alignment horizontal="left" vertical="center" wrapText="1"/>
    </xf>
    <xf numFmtId="0" fontId="13" fillId="0" borderId="0" xfId="4" applyFont="1" applyBorder="1" applyAlignment="1">
      <alignment horizontal="left" vertical="center" wrapText="1"/>
    </xf>
    <xf numFmtId="0" fontId="13" fillId="0" borderId="13" xfId="4" applyFont="1" applyBorder="1" applyAlignment="1">
      <alignment horizontal="left" vertical="center" wrapText="1"/>
    </xf>
    <xf numFmtId="164" fontId="12" fillId="2" borderId="5"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xf>
    <xf numFmtId="0" fontId="1" fillId="2" borderId="18" xfId="0" applyFont="1" applyFill="1" applyBorder="1" applyAlignment="1">
      <alignment horizontal="center" vertical="center" wrapText="1"/>
    </xf>
    <xf numFmtId="164" fontId="1" fillId="2" borderId="19" xfId="0" applyNumberFormat="1" applyFont="1" applyFill="1" applyBorder="1" applyAlignment="1">
      <alignment horizontal="center" vertical="center" wrapText="1"/>
    </xf>
    <xf numFmtId="164" fontId="1" fillId="2" borderId="20" xfId="0" applyNumberFormat="1" applyFont="1" applyFill="1" applyBorder="1" applyAlignment="1">
      <alignment horizontal="center" vertical="center" wrapText="1"/>
    </xf>
    <xf numFmtId="0" fontId="11" fillId="0" borderId="21" xfId="0" applyFont="1" applyBorder="1" applyAlignment="1">
      <alignment horizontal="center" vertical="center"/>
    </xf>
    <xf numFmtId="164" fontId="2" fillId="0" borderId="22" xfId="0" applyNumberFormat="1" applyFont="1" applyFill="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164" fontId="2" fillId="0" borderId="24" xfId="0" applyNumberFormat="1" applyFont="1" applyFill="1" applyBorder="1" applyAlignment="1">
      <alignment horizontal="center" vertical="center"/>
    </xf>
    <xf numFmtId="164" fontId="2" fillId="0" borderId="25" xfId="0" applyNumberFormat="1" applyFont="1" applyFill="1" applyBorder="1" applyAlignment="1">
      <alignment horizontal="center" vertical="center"/>
    </xf>
    <xf numFmtId="0" fontId="11" fillId="0" borderId="0" xfId="0" applyFont="1" applyAlignment="1">
      <alignment vertical="center"/>
    </xf>
    <xf numFmtId="164" fontId="11" fillId="0" borderId="0" xfId="0" applyNumberFormat="1" applyFont="1" applyAlignment="1">
      <alignment horizontal="center" vertical="center"/>
    </xf>
    <xf numFmtId="0" fontId="9" fillId="0" borderId="0" xfId="4" applyFont="1" applyAlignment="1">
      <alignment vertical="top"/>
    </xf>
    <xf numFmtId="164" fontId="11" fillId="0" borderId="9" xfId="0" applyNumberFormat="1" applyFont="1" applyBorder="1" applyAlignment="1">
      <alignment horizontal="center" vertical="center"/>
    </xf>
    <xf numFmtId="164" fontId="11" fillId="0" borderId="1" xfId="0" applyNumberFormat="1" applyFont="1" applyBorder="1" applyAlignment="1">
      <alignment horizontal="center" vertical="center"/>
    </xf>
    <xf numFmtId="0" fontId="12" fillId="0" borderId="0" xfId="0" applyFont="1" applyAlignment="1">
      <alignment horizontal="center" vertical="center" wrapText="1"/>
    </xf>
    <xf numFmtId="0" fontId="12" fillId="3" borderId="7" xfId="0" applyFont="1" applyFill="1" applyBorder="1" applyAlignment="1">
      <alignment horizontal="center" vertical="center" wrapText="1"/>
    </xf>
    <xf numFmtId="164" fontId="12" fillId="3" borderId="6" xfId="0" applyNumberFormat="1" applyFont="1" applyFill="1" applyBorder="1" applyAlignment="1">
      <alignment horizontal="center" vertical="center" wrapText="1"/>
    </xf>
    <xf numFmtId="0" fontId="13" fillId="0" borderId="0" xfId="4" applyFont="1" applyBorder="1" applyAlignment="1">
      <alignment vertical="top" wrapText="1"/>
    </xf>
    <xf numFmtId="164" fontId="12" fillId="3" borderId="5" xfId="0" applyNumberFormat="1" applyFont="1" applyFill="1" applyBorder="1" applyAlignment="1">
      <alignment horizontal="center" vertical="center" wrapText="1"/>
    </xf>
    <xf numFmtId="164" fontId="11" fillId="0" borderId="3" xfId="0" applyNumberFormat="1" applyFont="1" applyBorder="1" applyAlignment="1">
      <alignment horizontal="center" vertical="center"/>
    </xf>
    <xf numFmtId="164" fontId="11" fillId="0" borderId="8" xfId="0" applyNumberFormat="1" applyFont="1" applyBorder="1" applyAlignment="1">
      <alignment horizontal="center" vertical="center"/>
    </xf>
    <xf numFmtId="0" fontId="12" fillId="3" borderId="18" xfId="0" applyFont="1" applyFill="1" applyBorder="1" applyAlignment="1">
      <alignment horizontal="center" vertical="center" wrapText="1"/>
    </xf>
    <xf numFmtId="164" fontId="12" fillId="3" borderId="19" xfId="0" applyNumberFormat="1" applyFont="1" applyFill="1" applyBorder="1" applyAlignment="1">
      <alignment horizontal="center" vertical="center" wrapText="1"/>
    </xf>
    <xf numFmtId="164" fontId="12" fillId="3" borderId="20" xfId="0" applyNumberFormat="1" applyFont="1" applyFill="1" applyBorder="1" applyAlignment="1">
      <alignment horizontal="center" vertical="center" wrapText="1"/>
    </xf>
    <xf numFmtId="164" fontId="11" fillId="0" borderId="22" xfId="0" applyNumberFormat="1" applyFont="1" applyBorder="1" applyAlignment="1">
      <alignment horizontal="center" vertical="center"/>
    </xf>
    <xf numFmtId="0" fontId="11" fillId="0" borderId="23" xfId="0" applyFont="1" applyBorder="1" applyAlignment="1">
      <alignment horizontal="center" vertical="center"/>
    </xf>
    <xf numFmtId="164" fontId="11" fillId="0" borderId="24" xfId="0" applyNumberFormat="1" applyFont="1" applyBorder="1" applyAlignment="1">
      <alignment horizontal="center" vertical="center"/>
    </xf>
    <xf numFmtId="164" fontId="11" fillId="0" borderId="25" xfId="0" applyNumberFormat="1" applyFont="1" applyBorder="1" applyAlignment="1">
      <alignment horizontal="center" vertical="center"/>
    </xf>
    <xf numFmtId="14" fontId="11" fillId="0" borderId="1" xfId="0" applyNumberFormat="1" applyFont="1" applyBorder="1" applyAlignment="1">
      <alignment horizontal="center"/>
    </xf>
    <xf numFmtId="14" fontId="11" fillId="0" borderId="4" xfId="0" applyNumberFormat="1" applyFont="1" applyBorder="1" applyAlignment="1">
      <alignment horizontal="center"/>
    </xf>
    <xf numFmtId="14" fontId="11" fillId="0" borderId="9" xfId="0" applyNumberFormat="1" applyFont="1" applyBorder="1" applyAlignment="1">
      <alignment horizontal="center"/>
    </xf>
    <xf numFmtId="14" fontId="11" fillId="0" borderId="10" xfId="0" applyNumberFormat="1" applyFont="1" applyBorder="1" applyAlignment="1">
      <alignment horizontal="center"/>
    </xf>
    <xf numFmtId="14" fontId="11" fillId="0" borderId="0" xfId="0" applyNumberFormat="1" applyFont="1" applyAlignment="1">
      <alignment horizontal="center"/>
    </xf>
    <xf numFmtId="0" fontId="11" fillId="0" borderId="0" xfId="0" applyFont="1" applyFill="1" applyBorder="1" applyAlignment="1">
      <alignment horizontal="center" vertical="center" wrapText="1"/>
    </xf>
    <xf numFmtId="0" fontId="13" fillId="0" borderId="0" xfId="4" applyFont="1" applyBorder="1" applyAlignment="1">
      <alignment horizontal="center" vertical="top" wrapText="1"/>
    </xf>
    <xf numFmtId="0" fontId="10" fillId="0" borderId="0" xfId="3" applyFont="1" applyBorder="1" applyAlignment="1">
      <alignment horizontal="left" vertical="center" wrapText="1"/>
    </xf>
    <xf numFmtId="0" fontId="10" fillId="0" borderId="0" xfId="3" applyFont="1" applyBorder="1" applyAlignment="1">
      <alignment horizontal="left" vertical="center"/>
    </xf>
    <xf numFmtId="0" fontId="10" fillId="0" borderId="2" xfId="3" applyFont="1" applyAlignment="1">
      <alignment horizontal="left" vertical="center"/>
    </xf>
    <xf numFmtId="0" fontId="13" fillId="0" borderId="10" xfId="4" applyFont="1" applyBorder="1" applyAlignment="1">
      <alignment horizontal="left" vertical="center" wrapText="1"/>
    </xf>
    <xf numFmtId="0" fontId="13" fillId="0" borderId="11" xfId="4" applyFont="1" applyBorder="1" applyAlignment="1">
      <alignment horizontal="left" vertical="center" wrapText="1"/>
    </xf>
    <xf numFmtId="0" fontId="13" fillId="0" borderId="8" xfId="4" applyFont="1" applyBorder="1" applyAlignment="1">
      <alignment horizontal="left" vertical="center" wrapText="1"/>
    </xf>
    <xf numFmtId="0" fontId="13" fillId="0" borderId="12" xfId="4" applyFont="1" applyBorder="1" applyAlignment="1">
      <alignment horizontal="left" vertical="center" wrapText="1"/>
    </xf>
    <xf numFmtId="0" fontId="13" fillId="0" borderId="0" xfId="4" applyFont="1" applyBorder="1" applyAlignment="1">
      <alignment horizontal="left" vertical="center" wrapText="1"/>
    </xf>
    <xf numFmtId="0" fontId="13" fillId="0" borderId="13" xfId="4" applyFont="1" applyBorder="1" applyAlignment="1">
      <alignment horizontal="left" vertical="center" wrapText="1"/>
    </xf>
    <xf numFmtId="0" fontId="13" fillId="0" borderId="7" xfId="4" applyFont="1" applyBorder="1" applyAlignment="1">
      <alignment horizontal="left" vertical="center" wrapText="1"/>
    </xf>
    <xf numFmtId="0" fontId="13" fillId="0" borderId="14" xfId="4" applyFont="1" applyBorder="1" applyAlignment="1">
      <alignment horizontal="left" vertical="center" wrapText="1"/>
    </xf>
    <xf numFmtId="0" fontId="13" fillId="0" borderId="5" xfId="4" applyFont="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3" fillId="0" borderId="10" xfId="4" applyFont="1" applyBorder="1" applyAlignment="1">
      <alignment vertical="top" wrapText="1"/>
    </xf>
    <xf numFmtId="0" fontId="13" fillId="0" borderId="11" xfId="4" applyFont="1" applyBorder="1" applyAlignment="1">
      <alignment vertical="top" wrapText="1"/>
    </xf>
    <xf numFmtId="0" fontId="13" fillId="0" borderId="8" xfId="4" applyFont="1" applyBorder="1" applyAlignment="1">
      <alignment vertical="top" wrapText="1"/>
    </xf>
    <xf numFmtId="0" fontId="13" fillId="0" borderId="12" xfId="4" applyFont="1" applyBorder="1" applyAlignment="1">
      <alignment vertical="top" wrapText="1"/>
    </xf>
    <xf numFmtId="0" fontId="13" fillId="0" borderId="0" xfId="4" applyFont="1" applyBorder="1" applyAlignment="1">
      <alignment vertical="top" wrapText="1"/>
    </xf>
    <xf numFmtId="0" fontId="13" fillId="0" borderId="13" xfId="4" applyFont="1" applyBorder="1" applyAlignment="1">
      <alignment vertical="top" wrapText="1"/>
    </xf>
    <xf numFmtId="0" fontId="13" fillId="0" borderId="7" xfId="4" applyFont="1" applyBorder="1" applyAlignment="1">
      <alignment vertical="top" wrapText="1"/>
    </xf>
    <xf numFmtId="0" fontId="13" fillId="0" borderId="14" xfId="4" applyFont="1" applyBorder="1" applyAlignment="1">
      <alignment vertical="top" wrapText="1"/>
    </xf>
    <xf numFmtId="0" fontId="13" fillId="0" borderId="5" xfId="4" applyFont="1" applyBorder="1" applyAlignment="1">
      <alignment vertical="top" wrapText="1"/>
    </xf>
  </cellXfs>
  <cellStyles count="5">
    <cellStyle name="Explanatory Text" xfId="4" builtinId="53"/>
    <cellStyle name="Followed Hyperlink" xfId="2" builtinId="9" hidden="1"/>
    <cellStyle name="Heading 1" xfId="3" builtinId="16"/>
    <cellStyle name="Hyperlink" xfId="1" builtinId="8" hidden="1"/>
    <cellStyle name="Normal" xfId="0" builtinId="0"/>
  </cellStyles>
  <dxfs count="38">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alignment horizont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alignment horizont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Arial"/>
        <scheme val="none"/>
      </font>
      <fill>
        <patternFill patternType="none">
          <fgColor rgb="FF000000"/>
          <bgColor rgb="FFFFFFFF"/>
        </patternFill>
      </fill>
    </dxf>
    <dxf>
      <border outline="0">
        <bottom style="thin">
          <color auto="1"/>
        </bottom>
      </border>
    </dxf>
    <dxf>
      <font>
        <b/>
        <i val="0"/>
        <strike val="0"/>
        <condense val="0"/>
        <extend val="0"/>
        <outline val="0"/>
        <shadow val="0"/>
        <u val="none"/>
        <vertAlign val="baseline"/>
        <sz val="12"/>
        <color theme="1"/>
        <name val="Arial"/>
        <scheme val="none"/>
      </font>
      <numFmt numFmtId="164" formatCode="mm/dd/yy;@"/>
      <fill>
        <patternFill patternType="solid">
          <fgColor indexed="64"/>
          <bgColor rgb="FF00B050"/>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b val="0"/>
        <i/>
        <color theme="1"/>
      </font>
      <fill>
        <patternFill>
          <bgColor theme="0" tint="-0.24994659260841701"/>
        </patternFill>
      </fill>
    </dxf>
    <dxf>
      <font>
        <b val="0"/>
        <i/>
      </font>
      <fill>
        <patternFill>
          <bgColor theme="0" tint="-0.24994659260841701"/>
        </patternFill>
      </fill>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9" formatCode="m/d/yy"/>
      <fill>
        <patternFill patternType="none">
          <fgColor indexed="64"/>
          <bgColor indexed="65"/>
        </patternFill>
      </fill>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Arial"/>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Arial"/>
        <scheme val="none"/>
      </font>
      <fill>
        <patternFill patternType="none">
          <fgColor indexed="64"/>
          <bgColor indexed="65"/>
        </patternFill>
      </fill>
    </dxf>
    <dxf>
      <border outline="0">
        <bottom style="thin">
          <color auto="1"/>
        </bottom>
      </border>
    </dxf>
    <dxf>
      <font>
        <b/>
        <i val="0"/>
        <strike val="0"/>
        <condense val="0"/>
        <extend val="0"/>
        <outline val="0"/>
        <shadow val="0"/>
        <u val="none"/>
        <vertAlign val="baseline"/>
        <sz val="12"/>
        <color theme="1"/>
        <name val="Arial"/>
        <scheme val="none"/>
      </font>
      <numFmt numFmtId="164" formatCode="mm/dd/yy;@"/>
      <fill>
        <patternFill patternType="solid">
          <fgColor indexed="64"/>
          <bgColor rgb="FFE92A29"/>
        </patternFill>
      </fill>
      <alignment horizontal="center" vertical="center" textRotation="0" wrapText="1" indent="0" justifyLastLine="0" shrinkToFit="0" readingOrder="0"/>
      <border diagonalUp="0" diagonalDown="0">
        <left style="thin">
          <color auto="1"/>
        </left>
        <right style="thin">
          <color auto="1"/>
        </right>
        <top/>
        <bottom/>
      </border>
    </dxf>
    <dxf>
      <font>
        <color rgb="FF9C0006"/>
      </font>
      <fill>
        <patternFill>
          <bgColor rgb="FFFFC7CE"/>
        </patternFill>
      </fill>
    </dxf>
    <dxf>
      <font>
        <b val="0"/>
        <i/>
        <color theme="1"/>
      </font>
      <fill>
        <patternFill>
          <bgColor theme="0" tint="-0.24994659260841701"/>
        </patternFill>
      </fill>
    </dxf>
    <dxf>
      <font>
        <b val="0"/>
        <i/>
      </font>
      <fill>
        <patternFill>
          <bgColor theme="0" tint="-0.24994659260841701"/>
        </patternFill>
      </fill>
    </dxf>
  </dxfs>
  <tableStyles count="0" defaultTableStyle="TableStyleMedium9" defaultPivotStyle="PivotStyleMedium7"/>
  <colors>
    <mruColors>
      <color rgb="FFE92A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A0D4D3-DE63-3140-8A29-39184CE4DFB3}" name="Caculator" displayName="Caculator" ref="A2:K22" totalsRowShown="0" headerRowDxfId="34" dataDxfId="32" headerRowBorderDxfId="33" tableBorderDxfId="31" totalsRowBorderDxfId="30">
  <autoFilter ref="A2:K22" xr:uid="{F6B740DA-3F1B-7844-873F-84FA9ADEE01B}"/>
  <tableColumns count="11">
    <tableColumn id="1" xr3:uid="{5E8C5785-407D-9745-8E5B-9CBD8E2718A8}" name="Child" dataDxfId="29"/>
    <tableColumn id="2" xr3:uid="{E4108B41-D303-F445-8896-8DC1671281CF}" name="DOB" dataDxfId="28"/>
    <tableColumn id="3" xr3:uid="{964BA6BB-059D-3B4D-94A0-7D9B3645670E}" name="Referral" dataDxfId="27">
      <calculatedColumnFormula>B2+50</calculatedColumnFormula>
    </tableColumn>
    <tableColumn id="4" xr3:uid="{FA45579A-BD2A-584E-9CB5-1BEC4BE88B10}" name="Initial (45 days from referral)" dataDxfId="26">
      <calculatedColumnFormula>IF((DATE(YEAR(C3),MONTH(C3),DAY(C3)+45))&gt;K3,"not required",DATE(YEAR(C3),MONTH(C3),DAY(C3)+45))</calculatedColumnFormula>
    </tableColumn>
    <tableColumn id="5" xr3:uid="{2B710981-3471-1547-AD5D-D29B99D63E3A}" name="Periodic_x000a_Age 6 mo" dataDxfId="25">
      <calculatedColumnFormula>IF(DATE(YEAR(B3),MONTH(B3)+6,DAY(B3))&gt;D3,DATE(YEAR(B3),MONTH(B3)+6,DAY(B3)),"n/a")</calculatedColumnFormula>
    </tableColumn>
    <tableColumn id="6" xr3:uid="{69904DD1-F862-894C-80CB-B1D91962D99E}" name="Annual_x000a_Age 12 mo" dataDxfId="24">
      <calculatedColumnFormula>IF((DATE(YEAR(B3)+1,MONTH(B3),DAY(B3)))&gt;D3, DATE(YEAR(B3)+1,MONTH(B3),DAY(B3)),"n/a")</calculatedColumnFormula>
    </tableColumn>
    <tableColumn id="7" xr3:uid="{598EC0E8-39D4-C54C-B4DE-FD934FC5C226}" name="Periodic_x000a_Age 18 mo" dataDxfId="23">
      <calculatedColumnFormula>IF((DATE(YEAR(B3)+1,MONTH(B3)+6,DAY(B3)))&gt;D3,DATE(YEAR(B3)+1,MONTH(B3)+6,DAY(B3)),"n/a")</calculatedColumnFormula>
    </tableColumn>
    <tableColumn id="8" xr3:uid="{E1553BC6-9F5B-9545-820B-910205090FE4}" name="Annual_x000a_Age 2 yr" dataDxfId="22">
      <calculatedColumnFormula>IF((DATE(YEAR(B3)+2,MONTH(B3),DAY(B3)))&gt;D3,DATE(YEAR(B3)+2,MONTH(B3),DAY(B3)),"n/a")</calculatedColumnFormula>
    </tableColumn>
    <tableColumn id="9" xr3:uid="{659122AA-44A7-5849-8AD3-1B3D33C09083}" name="Periodic_x000a_Age 2 yr 6 mo" dataDxfId="21">
      <calculatedColumnFormula>IF((DATE(YEAR(B3)+2,MONTH(B3)+6,DAY(B3)))&gt;D3,DATE(YEAR(B3)+2,MONTH(B3)+6,DAY(B3)),"n/a")</calculatedColumnFormula>
    </tableColumn>
    <tableColumn id="10" xr3:uid="{136EE39A-FDB3-AC48-99B5-CE8962A4842C}" name="Transition Conference and Plan*_x000a_by age 2 yr 9 mo" dataDxfId="20">
      <calculatedColumnFormula>_xlfn.IFS((DATE(YEAR(B3)+3,MONTH(B3),DAY(B3))-C3&lt;45),"not required",AND(DATE(YEAR(B3)+3,MONTH(B3),DAY(B3))-C3&gt;=45,DATE(YEAR(B3)+3,MONTH(B3),DAY(B3))-C3&lt;=90),"ASAP",DATE(YEAR(B3)+3,MONTH(B3),DAY(B3))-C3&gt;90,DATE(YEAR(B3)+3,MONTH(B3)-3,DAY(B3)))</calculatedColumnFormula>
    </tableColumn>
    <tableColumn id="11" xr3:uid="{3A933ADB-0E8D-EF42-8390-441B4ACAAFE9}" name="IEP_x000a_by age 3 yr" dataDxfId="19">
      <calculatedColumnFormula>DATE(YEAR(B3)+3,MONTH(B3),DAY(B3))</calculatedColumnFormula>
    </tableColumn>
  </tableColumns>
  <tableStyleInfo name="TableStyleLight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CD943F-A755-564E-9B7F-7B9DF00C7C74}" name="Caculator3" displayName="Caculator3" ref="A2:K22" totalsRowShown="0" headerRowDxfId="15" dataDxfId="13" headerRowBorderDxfId="14" tableBorderDxfId="12" totalsRowBorderDxfId="11">
  <autoFilter ref="A2:K22" xr:uid="{F6B740DA-3F1B-7844-873F-84FA9ADEE01B}"/>
  <tableColumns count="11">
    <tableColumn id="1" xr3:uid="{3B6329F2-E8FF-CD4B-BECF-C385F0EBF35D}" name="Child" dataDxfId="10"/>
    <tableColumn id="2" xr3:uid="{3BABED91-9786-DD4E-A05E-8AFA46AFB5A1}" name="DOB" dataDxfId="9"/>
    <tableColumn id="3" xr3:uid="{3358D404-7278-5F4B-9BB6-2F05D9574FC9}" name="Referral" dataDxfId="8"/>
    <tableColumn id="4" xr3:uid="{175BF9EC-4403-AA43-8719-47ABDA7733C1}" name="Initial (45 days from referral)" dataDxfId="7">
      <calculatedColumnFormula>IF((DATE(YEAR(C3),MONTH(C3),DAY(C3)+45))&gt;K3,"not required",DATE(YEAR(C3),MONTH(C3),DAY(C3)+45))</calculatedColumnFormula>
    </tableColumn>
    <tableColumn id="5" xr3:uid="{B896F058-E17F-C548-BF1B-DD738261BCF3}" name="Periodic_x000a_6 mo from Initial" dataDxfId="6">
      <calculatedColumnFormula>IF(DATE(YEAR(C3),MONTH(C3)+6,DAY(C3)+45)&lt;K3,DATE(YEAR(D3),MONTH(D3)+6,DAY(D3)),"n/a")</calculatedColumnFormula>
    </tableColumn>
    <tableColumn id="6" xr3:uid="{2EF1255C-E58C-FE45-873D-567CD1A43B1F}" name="Annual_x000a_12 mo from Initial" dataDxfId="5">
      <calculatedColumnFormula>IF(DATE(YEAR(C3),MONTH(C3)+12,DAY(C3)+45)&lt;K3,DATE(YEAR(D3),MONTH(D3)+12,DAY(D3)),"n/a")</calculatedColumnFormula>
    </tableColumn>
    <tableColumn id="7" xr3:uid="{46DCCF64-8631-764B-ACAA-0E11CC57C68F}" name="Periodic_x000a_18 mo from Initial" dataDxfId="4">
      <calculatedColumnFormula>IF(DATE(YEAR(C3),MONTH(C3)+18,DAY(C3)+45)&lt;K3,DATE(YEAR(D3),MONTH(D3)+18,DAY(D3)),"n/a")</calculatedColumnFormula>
    </tableColumn>
    <tableColumn id="8" xr3:uid="{7E0B27C0-8B6E-2844-A4C6-0A8E9CAEA54D}" name="Annual_x000a_24 mo from Initial" dataDxfId="3">
      <calculatedColumnFormula>IF(DATE(YEAR(C3),MONTH(C3)+24,DAY(C3)+45)&lt;K3,DATE(YEAR(D3),MONTH(D3)+24,DAY(D3)),"n/a")</calculatedColumnFormula>
    </tableColumn>
    <tableColumn id="9" xr3:uid="{D0B6E64A-4BBF-9845-B9FA-1DD2C7D0FF76}" name="Periodic_x000a_30 mo from Initial" dataDxfId="2">
      <calculatedColumnFormula>IF(DATE(YEAR(C3),MONTH(C3)+30,DAY(C3)+45)&lt;K3,DATE(YEAR(D3),MONTH(D3)+30,DAY(D3)),"n/a")</calculatedColumnFormula>
    </tableColumn>
    <tableColumn id="10" xr3:uid="{CD253117-ED87-0C4A-9A51-AC513A322261}" name="Transition Conference and Plan*_x000a_by age 2 yr 9 mo" dataDxfId="1">
      <calculatedColumnFormula>_xlfn.IFS((DATE(YEAR(B3)+3,MONTH(B3),DAY(B3))-C3&lt;45),"not required",AND(DATE(YEAR(B3)+3,MONTH(B3),DAY(B3))-C3&gt;=45,DATE(YEAR(B3)+3,MONTH(B3),DAY(B3))-C3&lt;=90),"ASAP",DATE(YEAR(B3)+3,MONTH(B3),DAY(B3))-C3&gt;90,DATE(YEAR(B3)+3,MONTH(B3)-3,DAY(B3)))</calculatedColumnFormula>
    </tableColumn>
    <tableColumn id="11" xr3:uid="{4D2A7EB6-33B8-2E42-9F56-34DB3CA697F4}" name="IEP_x000a_by age 3 yr" dataDxfId="0">
      <calculatedColumnFormula>DATE(YEAR(B3)+3,MONTH(B3),DAY(B3))</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showGridLines="0" zoomScale="150" zoomScaleNormal="150" zoomScalePageLayoutView="150" workbookViewId="0">
      <selection activeCell="B3" sqref="B3:C3"/>
    </sheetView>
  </sheetViews>
  <sheetFormatPr baseColWidth="10" defaultColWidth="11.83203125" defaultRowHeight="16" x14ac:dyDescent="0.2"/>
  <cols>
    <col min="1" max="1" width="11.83203125" style="1"/>
    <col min="2" max="10" width="11.83203125" style="2"/>
    <col min="11" max="16384" width="11.83203125" style="3"/>
  </cols>
  <sheetData>
    <row r="1" spans="1:11" s="7" customFormat="1" ht="29" customHeight="1" thickBot="1" x14ac:dyDescent="0.25">
      <c r="A1" s="61" t="s">
        <v>6</v>
      </c>
      <c r="B1" s="62"/>
      <c r="C1" s="62"/>
      <c r="D1" s="63"/>
      <c r="E1" s="63"/>
      <c r="F1" s="63"/>
      <c r="G1" s="63"/>
      <c r="H1" s="63"/>
      <c r="I1" s="63"/>
      <c r="J1" s="63"/>
      <c r="K1" s="63"/>
    </row>
    <row r="2" spans="1:11" s="6" customFormat="1" ht="86" thickTop="1" x14ac:dyDescent="0.2">
      <c r="A2" s="26" t="s">
        <v>0</v>
      </c>
      <c r="B2" s="27" t="s">
        <v>1</v>
      </c>
      <c r="C2" s="28" t="s">
        <v>2</v>
      </c>
      <c r="D2" s="24" t="s">
        <v>15</v>
      </c>
      <c r="E2" s="9" t="s">
        <v>3</v>
      </c>
      <c r="F2" s="9" t="s">
        <v>4</v>
      </c>
      <c r="G2" s="9" t="s">
        <v>5</v>
      </c>
      <c r="H2" s="10" t="s">
        <v>14</v>
      </c>
      <c r="I2" s="10" t="s">
        <v>13</v>
      </c>
      <c r="J2" s="10" t="s">
        <v>17</v>
      </c>
      <c r="K2" s="11" t="s">
        <v>16</v>
      </c>
    </row>
    <row r="3" spans="1:11" x14ac:dyDescent="0.2">
      <c r="A3" s="29"/>
      <c r="B3" s="5"/>
      <c r="C3" s="30"/>
      <c r="D3" s="25">
        <f t="shared" ref="D3:D22" si="0">IF((DATE(YEAR(C3),MONTH(C3),DAY(C3)+45))&gt;K3,"not required",DATE(YEAR(C3),MONTH(C3),DAY(C3)+45))</f>
        <v>45</v>
      </c>
      <c r="E3" s="5">
        <f>IF(DATE(YEAR(B3),MONTH(B3)+6,DAY(B3))&gt;D3,DATE(YEAR(B3),MONTH(B3)+6,DAY(B3)),"n/a")</f>
        <v>182</v>
      </c>
      <c r="F3" s="12">
        <f t="shared" ref="F3:F22" si="1">IF((DATE(YEAR(B3)+1,MONTH(B3),DAY(B3)))&gt;D3, DATE(YEAR(B3)+1,MONTH(B3),DAY(B3)),"n/a")</f>
        <v>366</v>
      </c>
      <c r="G3" s="12">
        <f>IF((DATE(YEAR(B3)+1,MONTH(B3)+6,DAY(B3)))&gt;D3,DATE(YEAR(B3)+1,MONTH(B3)+6,DAY(B3)),"n/a")</f>
        <v>547</v>
      </c>
      <c r="H3" s="12">
        <f t="shared" ref="H3:H22" si="2">IF((DATE(YEAR(B3)+2,MONTH(B3),DAY(B3)))&gt;D3,DATE(YEAR(B3)+2,MONTH(B3),DAY(B3)),"n/a")</f>
        <v>731</v>
      </c>
      <c r="I3" s="12">
        <f t="shared" ref="I3:I22" si="3">IF((DATE(YEAR(B3)+2,MONTH(B3)+6,DAY(B3)))&gt;D3,DATE(YEAR(B3)+2,MONTH(B3)+6,DAY(B3)),"n/a")</f>
        <v>912</v>
      </c>
      <c r="J3" s="12">
        <f>_xlfn.IFS((DATE(YEAR(B3)+3,MONTH(B3),DAY(B3))-C3&lt;45),"not required",AND(DATE(YEAR(B3)+3,MONTH(B3),DAY(B3))-C3&gt;=45,DATE(YEAR(B3)+3,MONTH(B3),DAY(B3))-C3&lt;=90),"ASAP",DATE(YEAR(B3)+3,MONTH(B3),DAY(B3))-C3&gt;90,DATE(YEAR(B3)+3,MONTH(B3)-3,DAY(B3)))</f>
        <v>1004</v>
      </c>
      <c r="K3" s="13">
        <f t="shared" ref="K3:K22" si="4">DATE(YEAR(B3)+3,MONTH(B3),DAY(B3))</f>
        <v>1096</v>
      </c>
    </row>
    <row r="4" spans="1:11" x14ac:dyDescent="0.2">
      <c r="A4" s="29"/>
      <c r="B4" s="5"/>
      <c r="C4" s="30"/>
      <c r="D4" s="25">
        <f t="shared" si="0"/>
        <v>45</v>
      </c>
      <c r="E4" s="5">
        <f t="shared" ref="E4:E22" si="5">IF(DATE(YEAR(B4),MONTH(B4)+6,DAY(B4))&gt;D4,DATE(YEAR(B4),MONTH(B4)+6,DAY(B4)),"n/a")</f>
        <v>182</v>
      </c>
      <c r="F4" s="12">
        <f t="shared" si="1"/>
        <v>366</v>
      </c>
      <c r="G4" s="12">
        <f t="shared" ref="G4:G22" si="6">IF((DATE(YEAR(B4)+1,MONTH(B4)+6,DAY(B4)))&gt;D4,DATE(YEAR(B4)+1,MONTH(B4)+6,DAY(B4)),"n/a")</f>
        <v>547</v>
      </c>
      <c r="H4" s="12">
        <f t="shared" si="2"/>
        <v>731</v>
      </c>
      <c r="I4" s="12">
        <f t="shared" si="3"/>
        <v>912</v>
      </c>
      <c r="J4" s="12">
        <f t="shared" ref="J4:J22" si="7">_xlfn.IFS((DATE(YEAR(B4)+3,MONTH(B4),DAY(B4))-C4&lt;45),"not required",AND(DATE(YEAR(B4)+3,MONTH(B4),DAY(B4))-C4&gt;=45,DATE(YEAR(B4)+3,MONTH(B4),DAY(B4))-C4&lt;=90),"ASAP",DATE(YEAR(B4)+3,MONTH(B4),DAY(B4))-C4&gt;90,DATE(YEAR(B4)+3,MONTH(B4)-3,DAY(B4)))</f>
        <v>1004</v>
      </c>
      <c r="K4" s="13">
        <f t="shared" si="4"/>
        <v>1096</v>
      </c>
    </row>
    <row r="5" spans="1:11" x14ac:dyDescent="0.2">
      <c r="A5" s="29"/>
      <c r="B5" s="5"/>
      <c r="C5" s="30"/>
      <c r="D5" s="25">
        <f t="shared" si="0"/>
        <v>45</v>
      </c>
      <c r="E5" s="5">
        <f t="shared" si="5"/>
        <v>182</v>
      </c>
      <c r="F5" s="12">
        <f t="shared" si="1"/>
        <v>366</v>
      </c>
      <c r="G5" s="12">
        <f t="shared" si="6"/>
        <v>547</v>
      </c>
      <c r="H5" s="12">
        <f t="shared" si="2"/>
        <v>731</v>
      </c>
      <c r="I5" s="12">
        <f t="shared" si="3"/>
        <v>912</v>
      </c>
      <c r="J5" s="12">
        <f t="shared" si="7"/>
        <v>1004</v>
      </c>
      <c r="K5" s="13">
        <f t="shared" si="4"/>
        <v>1096</v>
      </c>
    </row>
    <row r="6" spans="1:11" x14ac:dyDescent="0.2">
      <c r="A6" s="29"/>
      <c r="B6" s="5"/>
      <c r="C6" s="30"/>
      <c r="D6" s="25">
        <f t="shared" si="0"/>
        <v>45</v>
      </c>
      <c r="E6" s="5">
        <f t="shared" si="5"/>
        <v>182</v>
      </c>
      <c r="F6" s="12">
        <f t="shared" si="1"/>
        <v>366</v>
      </c>
      <c r="G6" s="12">
        <f t="shared" si="6"/>
        <v>547</v>
      </c>
      <c r="H6" s="12">
        <f t="shared" si="2"/>
        <v>731</v>
      </c>
      <c r="I6" s="12">
        <f t="shared" si="3"/>
        <v>912</v>
      </c>
      <c r="J6" s="12">
        <f t="shared" si="7"/>
        <v>1004</v>
      </c>
      <c r="K6" s="13">
        <f t="shared" si="4"/>
        <v>1096</v>
      </c>
    </row>
    <row r="7" spans="1:11" x14ac:dyDescent="0.2">
      <c r="A7" s="31"/>
      <c r="B7" s="5"/>
      <c r="C7" s="30"/>
      <c r="D7" s="25">
        <f t="shared" si="0"/>
        <v>45</v>
      </c>
      <c r="E7" s="5">
        <f t="shared" si="5"/>
        <v>182</v>
      </c>
      <c r="F7" s="12">
        <f t="shared" si="1"/>
        <v>366</v>
      </c>
      <c r="G7" s="12">
        <f t="shared" si="6"/>
        <v>547</v>
      </c>
      <c r="H7" s="12">
        <f t="shared" si="2"/>
        <v>731</v>
      </c>
      <c r="I7" s="12">
        <f t="shared" si="3"/>
        <v>912</v>
      </c>
      <c r="J7" s="12">
        <f t="shared" si="7"/>
        <v>1004</v>
      </c>
      <c r="K7" s="13">
        <f t="shared" si="4"/>
        <v>1096</v>
      </c>
    </row>
    <row r="8" spans="1:11" x14ac:dyDescent="0.2">
      <c r="A8" s="31"/>
      <c r="B8" s="5"/>
      <c r="C8" s="30"/>
      <c r="D8" s="25">
        <f t="shared" si="0"/>
        <v>45</v>
      </c>
      <c r="E8" s="5">
        <f t="shared" si="5"/>
        <v>182</v>
      </c>
      <c r="F8" s="12">
        <f t="shared" si="1"/>
        <v>366</v>
      </c>
      <c r="G8" s="12">
        <f t="shared" si="6"/>
        <v>547</v>
      </c>
      <c r="H8" s="12">
        <f t="shared" si="2"/>
        <v>731</v>
      </c>
      <c r="I8" s="12">
        <f t="shared" si="3"/>
        <v>912</v>
      </c>
      <c r="J8" s="12">
        <f t="shared" si="7"/>
        <v>1004</v>
      </c>
      <c r="K8" s="13">
        <f t="shared" si="4"/>
        <v>1096</v>
      </c>
    </row>
    <row r="9" spans="1:11" x14ac:dyDescent="0.2">
      <c r="A9" s="31"/>
      <c r="B9" s="5"/>
      <c r="C9" s="30"/>
      <c r="D9" s="25">
        <f t="shared" si="0"/>
        <v>45</v>
      </c>
      <c r="E9" s="5">
        <f t="shared" si="5"/>
        <v>182</v>
      </c>
      <c r="F9" s="12">
        <f t="shared" si="1"/>
        <v>366</v>
      </c>
      <c r="G9" s="12">
        <f t="shared" si="6"/>
        <v>547</v>
      </c>
      <c r="H9" s="12">
        <f t="shared" si="2"/>
        <v>731</v>
      </c>
      <c r="I9" s="12">
        <f t="shared" si="3"/>
        <v>912</v>
      </c>
      <c r="J9" s="12">
        <f t="shared" si="7"/>
        <v>1004</v>
      </c>
      <c r="K9" s="13">
        <f t="shared" si="4"/>
        <v>1096</v>
      </c>
    </row>
    <row r="10" spans="1:11" x14ac:dyDescent="0.2">
      <c r="A10" s="31"/>
      <c r="B10" s="5"/>
      <c r="C10" s="30"/>
      <c r="D10" s="25">
        <f t="shared" si="0"/>
        <v>45</v>
      </c>
      <c r="E10" s="5">
        <f t="shared" si="5"/>
        <v>182</v>
      </c>
      <c r="F10" s="12">
        <f t="shared" si="1"/>
        <v>366</v>
      </c>
      <c r="G10" s="12">
        <f t="shared" si="6"/>
        <v>547</v>
      </c>
      <c r="H10" s="12">
        <f t="shared" si="2"/>
        <v>731</v>
      </c>
      <c r="I10" s="12">
        <f t="shared" si="3"/>
        <v>912</v>
      </c>
      <c r="J10" s="12">
        <f t="shared" si="7"/>
        <v>1004</v>
      </c>
      <c r="K10" s="13">
        <f t="shared" si="4"/>
        <v>1096</v>
      </c>
    </row>
    <row r="11" spans="1:11" x14ac:dyDescent="0.2">
      <c r="A11" s="31"/>
      <c r="B11" s="5"/>
      <c r="C11" s="30"/>
      <c r="D11" s="25">
        <f t="shared" si="0"/>
        <v>45</v>
      </c>
      <c r="E11" s="5">
        <f t="shared" si="5"/>
        <v>182</v>
      </c>
      <c r="F11" s="12">
        <f t="shared" si="1"/>
        <v>366</v>
      </c>
      <c r="G11" s="12">
        <f t="shared" si="6"/>
        <v>547</v>
      </c>
      <c r="H11" s="12">
        <f t="shared" si="2"/>
        <v>731</v>
      </c>
      <c r="I11" s="12">
        <f t="shared" si="3"/>
        <v>912</v>
      </c>
      <c r="J11" s="12">
        <f t="shared" si="7"/>
        <v>1004</v>
      </c>
      <c r="K11" s="13">
        <f t="shared" si="4"/>
        <v>1096</v>
      </c>
    </row>
    <row r="12" spans="1:11" x14ac:dyDescent="0.2">
      <c r="A12" s="31"/>
      <c r="B12" s="5"/>
      <c r="C12" s="30"/>
      <c r="D12" s="25">
        <f t="shared" si="0"/>
        <v>45</v>
      </c>
      <c r="E12" s="5">
        <f t="shared" si="5"/>
        <v>182</v>
      </c>
      <c r="F12" s="12">
        <f t="shared" si="1"/>
        <v>366</v>
      </c>
      <c r="G12" s="12">
        <f t="shared" si="6"/>
        <v>547</v>
      </c>
      <c r="H12" s="12">
        <f t="shared" si="2"/>
        <v>731</v>
      </c>
      <c r="I12" s="12">
        <f t="shared" si="3"/>
        <v>912</v>
      </c>
      <c r="J12" s="12">
        <f t="shared" si="7"/>
        <v>1004</v>
      </c>
      <c r="K12" s="13">
        <f t="shared" si="4"/>
        <v>1096</v>
      </c>
    </row>
    <row r="13" spans="1:11" x14ac:dyDescent="0.2">
      <c r="A13" s="31"/>
      <c r="B13" s="5"/>
      <c r="C13" s="30"/>
      <c r="D13" s="25">
        <f t="shared" si="0"/>
        <v>45</v>
      </c>
      <c r="E13" s="5">
        <f t="shared" si="5"/>
        <v>182</v>
      </c>
      <c r="F13" s="12">
        <f t="shared" si="1"/>
        <v>366</v>
      </c>
      <c r="G13" s="12">
        <f t="shared" si="6"/>
        <v>547</v>
      </c>
      <c r="H13" s="12">
        <f t="shared" si="2"/>
        <v>731</v>
      </c>
      <c r="I13" s="12">
        <f t="shared" si="3"/>
        <v>912</v>
      </c>
      <c r="J13" s="12">
        <f t="shared" si="7"/>
        <v>1004</v>
      </c>
      <c r="K13" s="13">
        <f t="shared" si="4"/>
        <v>1096</v>
      </c>
    </row>
    <row r="14" spans="1:11" x14ac:dyDescent="0.2">
      <c r="A14" s="31"/>
      <c r="B14" s="5"/>
      <c r="C14" s="30"/>
      <c r="D14" s="25">
        <f t="shared" si="0"/>
        <v>45</v>
      </c>
      <c r="E14" s="5">
        <f t="shared" si="5"/>
        <v>182</v>
      </c>
      <c r="F14" s="12">
        <f t="shared" si="1"/>
        <v>366</v>
      </c>
      <c r="G14" s="12">
        <f t="shared" si="6"/>
        <v>547</v>
      </c>
      <c r="H14" s="12">
        <f t="shared" si="2"/>
        <v>731</v>
      </c>
      <c r="I14" s="12">
        <f t="shared" si="3"/>
        <v>912</v>
      </c>
      <c r="J14" s="12">
        <f t="shared" si="7"/>
        <v>1004</v>
      </c>
      <c r="K14" s="13">
        <f t="shared" si="4"/>
        <v>1096</v>
      </c>
    </row>
    <row r="15" spans="1:11" x14ac:dyDescent="0.2">
      <c r="A15" s="31"/>
      <c r="B15" s="5"/>
      <c r="C15" s="30"/>
      <c r="D15" s="25">
        <f t="shared" si="0"/>
        <v>45</v>
      </c>
      <c r="E15" s="5">
        <f t="shared" si="5"/>
        <v>182</v>
      </c>
      <c r="F15" s="12">
        <f t="shared" si="1"/>
        <v>366</v>
      </c>
      <c r="G15" s="12">
        <f t="shared" si="6"/>
        <v>547</v>
      </c>
      <c r="H15" s="12">
        <f t="shared" si="2"/>
        <v>731</v>
      </c>
      <c r="I15" s="12">
        <f t="shared" si="3"/>
        <v>912</v>
      </c>
      <c r="J15" s="12">
        <f t="shared" si="7"/>
        <v>1004</v>
      </c>
      <c r="K15" s="13">
        <f t="shared" si="4"/>
        <v>1096</v>
      </c>
    </row>
    <row r="16" spans="1:11" x14ac:dyDescent="0.2">
      <c r="A16" s="31"/>
      <c r="B16" s="5"/>
      <c r="C16" s="30"/>
      <c r="D16" s="25">
        <f t="shared" si="0"/>
        <v>45</v>
      </c>
      <c r="E16" s="5">
        <f t="shared" si="5"/>
        <v>182</v>
      </c>
      <c r="F16" s="12">
        <f t="shared" si="1"/>
        <v>366</v>
      </c>
      <c r="G16" s="12">
        <f t="shared" si="6"/>
        <v>547</v>
      </c>
      <c r="H16" s="12">
        <f t="shared" si="2"/>
        <v>731</v>
      </c>
      <c r="I16" s="12">
        <f t="shared" si="3"/>
        <v>912</v>
      </c>
      <c r="J16" s="12">
        <f t="shared" si="7"/>
        <v>1004</v>
      </c>
      <c r="K16" s="13">
        <f t="shared" si="4"/>
        <v>1096</v>
      </c>
    </row>
    <row r="17" spans="1:11" x14ac:dyDescent="0.2">
      <c r="A17" s="31"/>
      <c r="B17" s="5"/>
      <c r="C17" s="30"/>
      <c r="D17" s="25">
        <f t="shared" si="0"/>
        <v>45</v>
      </c>
      <c r="E17" s="5">
        <f t="shared" si="5"/>
        <v>182</v>
      </c>
      <c r="F17" s="12">
        <f t="shared" si="1"/>
        <v>366</v>
      </c>
      <c r="G17" s="12">
        <f t="shared" si="6"/>
        <v>547</v>
      </c>
      <c r="H17" s="12">
        <f t="shared" si="2"/>
        <v>731</v>
      </c>
      <c r="I17" s="12">
        <f t="shared" si="3"/>
        <v>912</v>
      </c>
      <c r="J17" s="12">
        <f t="shared" si="7"/>
        <v>1004</v>
      </c>
      <c r="K17" s="13">
        <f>DATE(YEAR(B17)+3,MONTH(B17),DAY(B17))</f>
        <v>1096</v>
      </c>
    </row>
    <row r="18" spans="1:11" x14ac:dyDescent="0.2">
      <c r="A18" s="31"/>
      <c r="B18" s="5"/>
      <c r="C18" s="30"/>
      <c r="D18" s="25">
        <f t="shared" si="0"/>
        <v>45</v>
      </c>
      <c r="E18" s="5">
        <f t="shared" si="5"/>
        <v>182</v>
      </c>
      <c r="F18" s="12">
        <f t="shared" si="1"/>
        <v>366</v>
      </c>
      <c r="G18" s="12">
        <f t="shared" si="6"/>
        <v>547</v>
      </c>
      <c r="H18" s="12">
        <f t="shared" si="2"/>
        <v>731</v>
      </c>
      <c r="I18" s="12">
        <f t="shared" si="3"/>
        <v>912</v>
      </c>
      <c r="J18" s="12">
        <f t="shared" si="7"/>
        <v>1004</v>
      </c>
      <c r="K18" s="13">
        <f t="shared" si="4"/>
        <v>1096</v>
      </c>
    </row>
    <row r="19" spans="1:11" x14ac:dyDescent="0.2">
      <c r="A19" s="31"/>
      <c r="B19" s="5"/>
      <c r="C19" s="30"/>
      <c r="D19" s="25">
        <f t="shared" si="0"/>
        <v>45</v>
      </c>
      <c r="E19" s="5">
        <f t="shared" si="5"/>
        <v>182</v>
      </c>
      <c r="F19" s="12">
        <f t="shared" si="1"/>
        <v>366</v>
      </c>
      <c r="G19" s="12">
        <f t="shared" si="6"/>
        <v>547</v>
      </c>
      <c r="H19" s="12">
        <f t="shared" si="2"/>
        <v>731</v>
      </c>
      <c r="I19" s="12">
        <f t="shared" si="3"/>
        <v>912</v>
      </c>
      <c r="J19" s="12">
        <f t="shared" si="7"/>
        <v>1004</v>
      </c>
      <c r="K19" s="13">
        <f t="shared" si="4"/>
        <v>1096</v>
      </c>
    </row>
    <row r="20" spans="1:11" x14ac:dyDescent="0.2">
      <c r="A20" s="31"/>
      <c r="B20" s="5"/>
      <c r="C20" s="30"/>
      <c r="D20" s="25">
        <f t="shared" si="0"/>
        <v>45</v>
      </c>
      <c r="E20" s="5">
        <f t="shared" si="5"/>
        <v>182</v>
      </c>
      <c r="F20" s="12">
        <f t="shared" si="1"/>
        <v>366</v>
      </c>
      <c r="G20" s="12">
        <f t="shared" si="6"/>
        <v>547</v>
      </c>
      <c r="H20" s="12">
        <f t="shared" si="2"/>
        <v>731</v>
      </c>
      <c r="I20" s="12">
        <f t="shared" si="3"/>
        <v>912</v>
      </c>
      <c r="J20" s="12">
        <f t="shared" si="7"/>
        <v>1004</v>
      </c>
      <c r="K20" s="13">
        <f t="shared" si="4"/>
        <v>1096</v>
      </c>
    </row>
    <row r="21" spans="1:11" x14ac:dyDescent="0.2">
      <c r="A21" s="31"/>
      <c r="B21" s="5"/>
      <c r="C21" s="30"/>
      <c r="D21" s="25">
        <f t="shared" si="0"/>
        <v>45</v>
      </c>
      <c r="E21" s="5">
        <f t="shared" si="5"/>
        <v>182</v>
      </c>
      <c r="F21" s="12">
        <f t="shared" si="1"/>
        <v>366</v>
      </c>
      <c r="G21" s="12">
        <f t="shared" si="6"/>
        <v>547</v>
      </c>
      <c r="H21" s="12">
        <f t="shared" si="2"/>
        <v>731</v>
      </c>
      <c r="I21" s="12">
        <f t="shared" si="3"/>
        <v>912</v>
      </c>
      <c r="J21" s="12">
        <f t="shared" si="7"/>
        <v>1004</v>
      </c>
      <c r="K21" s="13">
        <f t="shared" si="4"/>
        <v>1096</v>
      </c>
    </row>
    <row r="22" spans="1:11" ht="17" thickBot="1" x14ac:dyDescent="0.25">
      <c r="A22" s="32"/>
      <c r="B22" s="33"/>
      <c r="C22" s="34"/>
      <c r="D22" s="25">
        <f t="shared" si="0"/>
        <v>45</v>
      </c>
      <c r="E22" s="8">
        <f t="shared" si="5"/>
        <v>182</v>
      </c>
      <c r="F22" s="14">
        <f t="shared" si="1"/>
        <v>366</v>
      </c>
      <c r="G22" s="14">
        <f t="shared" si="6"/>
        <v>547</v>
      </c>
      <c r="H22" s="14">
        <f t="shared" si="2"/>
        <v>731</v>
      </c>
      <c r="I22" s="14">
        <f t="shared" si="3"/>
        <v>912</v>
      </c>
      <c r="J22" s="12">
        <f t="shared" si="7"/>
        <v>1004</v>
      </c>
      <c r="K22" s="15">
        <f t="shared" si="4"/>
        <v>1096</v>
      </c>
    </row>
    <row r="23" spans="1:11" ht="17" thickBot="1" x14ac:dyDescent="0.25">
      <c r="A23" s="17"/>
      <c r="B23" s="18"/>
      <c r="C23" s="18"/>
      <c r="D23" s="18"/>
      <c r="E23" s="18"/>
      <c r="F23" s="19"/>
      <c r="G23" s="19"/>
      <c r="H23" s="19"/>
      <c r="I23" s="19"/>
      <c r="J23" s="19"/>
      <c r="K23" s="19"/>
    </row>
    <row r="24" spans="1:11" ht="230" customHeight="1" thickBot="1" x14ac:dyDescent="0.25">
      <c r="A24" s="73" t="s">
        <v>21</v>
      </c>
      <c r="B24" s="74"/>
      <c r="C24" s="74"/>
      <c r="D24" s="74"/>
      <c r="E24" s="74"/>
      <c r="F24" s="74"/>
      <c r="G24" s="74"/>
      <c r="H24" s="74"/>
      <c r="I24" s="74"/>
      <c r="J24" s="74"/>
      <c r="K24" s="75"/>
    </row>
    <row r="25" spans="1:11" ht="15" customHeight="1" x14ac:dyDescent="0.2">
      <c r="A25" s="20"/>
      <c r="B25" s="20"/>
      <c r="C25" s="20"/>
      <c r="D25" s="20"/>
      <c r="E25" s="20"/>
      <c r="F25" s="20"/>
      <c r="G25" s="20"/>
      <c r="H25" s="20"/>
      <c r="I25" s="20"/>
      <c r="J25" s="20"/>
      <c r="K25" s="20"/>
    </row>
    <row r="26" spans="1:11" s="4" customFormat="1" ht="14" x14ac:dyDescent="0.2">
      <c r="A26" s="64" t="s">
        <v>18</v>
      </c>
      <c r="B26" s="65"/>
      <c r="C26" s="65"/>
      <c r="D26" s="65"/>
      <c r="E26" s="65"/>
      <c r="F26" s="65"/>
      <c r="G26" s="65"/>
      <c r="H26" s="65"/>
      <c r="I26" s="65"/>
      <c r="J26" s="65"/>
      <c r="K26" s="66"/>
    </row>
    <row r="27" spans="1:11" s="4" customFormat="1" ht="16" customHeight="1" x14ac:dyDescent="0.2">
      <c r="A27" s="67"/>
      <c r="B27" s="68"/>
      <c r="C27" s="68"/>
      <c r="D27" s="68"/>
      <c r="E27" s="68"/>
      <c r="F27" s="68"/>
      <c r="G27" s="68"/>
      <c r="H27" s="68"/>
      <c r="I27" s="68"/>
      <c r="J27" s="68"/>
      <c r="K27" s="69"/>
    </row>
    <row r="28" spans="1:11" x14ac:dyDescent="0.2">
      <c r="A28" s="67"/>
      <c r="B28" s="68"/>
      <c r="C28" s="68"/>
      <c r="D28" s="68"/>
      <c r="E28" s="68"/>
      <c r="F28" s="68"/>
      <c r="G28" s="68"/>
      <c r="H28" s="68"/>
      <c r="I28" s="68"/>
      <c r="J28" s="68"/>
      <c r="K28" s="69"/>
    </row>
    <row r="29" spans="1:11" x14ac:dyDescent="0.2">
      <c r="A29" s="67"/>
      <c r="B29" s="68"/>
      <c r="C29" s="68"/>
      <c r="D29" s="68"/>
      <c r="E29" s="68"/>
      <c r="F29" s="68"/>
      <c r="G29" s="68"/>
      <c r="H29" s="68"/>
      <c r="I29" s="68"/>
      <c r="J29" s="68"/>
      <c r="K29" s="69"/>
    </row>
    <row r="30" spans="1:11" x14ac:dyDescent="0.2">
      <c r="A30" s="67"/>
      <c r="B30" s="68"/>
      <c r="C30" s="68"/>
      <c r="D30" s="68"/>
      <c r="E30" s="68"/>
      <c r="F30" s="68"/>
      <c r="G30" s="68"/>
      <c r="H30" s="68"/>
      <c r="I30" s="68"/>
      <c r="J30" s="68"/>
      <c r="K30" s="69"/>
    </row>
    <row r="31" spans="1:11" x14ac:dyDescent="0.2">
      <c r="A31" s="70"/>
      <c r="B31" s="71"/>
      <c r="C31" s="71"/>
      <c r="D31" s="71"/>
      <c r="E31" s="71"/>
      <c r="F31" s="71"/>
      <c r="G31" s="71"/>
      <c r="H31" s="71"/>
      <c r="I31" s="71"/>
      <c r="J31" s="71"/>
      <c r="K31" s="72"/>
    </row>
    <row r="32" spans="1:11" x14ac:dyDescent="0.2">
      <c r="A32" s="21"/>
      <c r="B32" s="22"/>
      <c r="C32" s="22"/>
      <c r="D32" s="22"/>
      <c r="E32" s="22"/>
      <c r="F32" s="22"/>
      <c r="G32" s="22"/>
      <c r="H32" s="22"/>
      <c r="I32" s="22"/>
      <c r="J32" s="22"/>
      <c r="K32" s="23"/>
    </row>
    <row r="33" spans="1:11" x14ac:dyDescent="0.2">
      <c r="A33" s="64" t="s">
        <v>19</v>
      </c>
      <c r="B33" s="65"/>
      <c r="C33" s="65"/>
      <c r="D33" s="65"/>
      <c r="E33" s="65"/>
      <c r="F33" s="65"/>
      <c r="G33" s="65"/>
      <c r="H33" s="65"/>
      <c r="I33" s="65"/>
      <c r="J33" s="65"/>
      <c r="K33" s="66"/>
    </row>
    <row r="34" spans="1:11" x14ac:dyDescent="0.2">
      <c r="A34" s="67"/>
      <c r="B34" s="68"/>
      <c r="C34" s="68"/>
      <c r="D34" s="68"/>
      <c r="E34" s="68"/>
      <c r="F34" s="68"/>
      <c r="G34" s="68"/>
      <c r="H34" s="68"/>
      <c r="I34" s="68"/>
      <c r="J34" s="68"/>
      <c r="K34" s="69"/>
    </row>
    <row r="35" spans="1:11" x14ac:dyDescent="0.2">
      <c r="A35" s="67"/>
      <c r="B35" s="68"/>
      <c r="C35" s="68"/>
      <c r="D35" s="68"/>
      <c r="E35" s="68"/>
      <c r="F35" s="68"/>
      <c r="G35" s="68"/>
      <c r="H35" s="68"/>
      <c r="I35" s="68"/>
      <c r="J35" s="68"/>
      <c r="K35" s="69"/>
    </row>
    <row r="36" spans="1:11" x14ac:dyDescent="0.2">
      <c r="A36" s="67"/>
      <c r="B36" s="68"/>
      <c r="C36" s="68"/>
      <c r="D36" s="68"/>
      <c r="E36" s="68"/>
      <c r="F36" s="68"/>
      <c r="G36" s="68"/>
      <c r="H36" s="68"/>
      <c r="I36" s="68"/>
      <c r="J36" s="68"/>
      <c r="K36" s="69"/>
    </row>
    <row r="37" spans="1:11" x14ac:dyDescent="0.2">
      <c r="A37" s="67"/>
      <c r="B37" s="68"/>
      <c r="C37" s="68"/>
      <c r="D37" s="68"/>
      <c r="E37" s="68"/>
      <c r="F37" s="68"/>
      <c r="G37" s="68"/>
      <c r="H37" s="68"/>
      <c r="I37" s="68"/>
      <c r="J37" s="68"/>
      <c r="K37" s="69"/>
    </row>
    <row r="38" spans="1:11" x14ac:dyDescent="0.2">
      <c r="A38" s="70"/>
      <c r="B38" s="71"/>
      <c r="C38" s="71"/>
      <c r="D38" s="71"/>
      <c r="E38" s="71"/>
      <c r="F38" s="71"/>
      <c r="G38" s="71"/>
      <c r="H38" s="71"/>
      <c r="I38" s="71"/>
      <c r="J38" s="71"/>
      <c r="K38" s="72"/>
    </row>
  </sheetData>
  <sheetProtection selectLockedCells="1"/>
  <sortState xmlns:xlrd2="http://schemas.microsoft.com/office/spreadsheetml/2017/richdata2" ref="A3:B22">
    <sortCondition ref="B3:B22"/>
  </sortState>
  <mergeCells count="4">
    <mergeCell ref="A1:K1"/>
    <mergeCell ref="A26:K31"/>
    <mergeCell ref="A33:K38"/>
    <mergeCell ref="A24:K24"/>
  </mergeCells>
  <phoneticPr fontId="3" type="noConversion"/>
  <conditionalFormatting sqref="A1:K1048576">
    <cfRule type="containsText" dxfId="37" priority="2" operator="containsText" text="not required">
      <formula>NOT(ISERROR(SEARCH("not required",A1)))</formula>
    </cfRule>
    <cfRule type="containsText" dxfId="36" priority="3" operator="containsText" text="n/a">
      <formula>NOT(ISERROR(SEARCH("n/a",A1)))</formula>
    </cfRule>
  </conditionalFormatting>
  <conditionalFormatting sqref="J1:J23 J26:J1048576">
    <cfRule type="containsText" dxfId="35" priority="1" operator="containsText" text="ASAP">
      <formula>NOT(ISERROR(SEARCH("ASAP",J1)))</formula>
    </cfRule>
  </conditionalFormatting>
  <pageMargins left="0.45" right="0.45" top="1" bottom="0.75" header="0.3" footer="0.3"/>
  <pageSetup orientation="landscape" horizontalDpi="0" verticalDpi="0"/>
  <tableParts count="1">
    <tablePart r:id="rId1"/>
  </tablePart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20958-AA84-4945-957F-1EFCDA38D5E5}">
  <dimension ref="A1:K36"/>
  <sheetViews>
    <sheetView showGridLines="0" tabSelected="1" zoomScale="150" zoomScaleNormal="150" zoomScalePageLayoutView="150" workbookViewId="0">
      <selection activeCell="A3" sqref="A3:C7"/>
    </sheetView>
  </sheetViews>
  <sheetFormatPr baseColWidth="10" defaultColWidth="11.83203125" defaultRowHeight="16" x14ac:dyDescent="0.2"/>
  <cols>
    <col min="1" max="1" width="11.83203125" style="16"/>
    <col min="2" max="10" width="11.83203125" style="36"/>
    <col min="11" max="11" width="11.83203125" style="16"/>
    <col min="12" max="16384" width="11.83203125" style="35"/>
  </cols>
  <sheetData>
    <row r="1" spans="1:11" s="7" customFormat="1" ht="29" customHeight="1" thickBot="1" x14ac:dyDescent="0.25">
      <c r="A1" s="61" t="s">
        <v>12</v>
      </c>
      <c r="B1" s="62"/>
      <c r="C1" s="62"/>
      <c r="D1" s="63"/>
      <c r="E1" s="63"/>
      <c r="F1" s="63"/>
      <c r="G1" s="63"/>
      <c r="H1" s="63"/>
      <c r="I1" s="63"/>
      <c r="J1" s="63"/>
      <c r="K1" s="63"/>
    </row>
    <row r="2" spans="1:11" s="40" customFormat="1" ht="86" thickTop="1" x14ac:dyDescent="0.2">
      <c r="A2" s="47" t="s">
        <v>0</v>
      </c>
      <c r="B2" s="48" t="s">
        <v>1</v>
      </c>
      <c r="C2" s="49" t="s">
        <v>2</v>
      </c>
      <c r="D2" s="44" t="s">
        <v>15</v>
      </c>
      <c r="E2" s="42" t="s">
        <v>7</v>
      </c>
      <c r="F2" s="42" t="s">
        <v>8</v>
      </c>
      <c r="G2" s="42" t="s">
        <v>9</v>
      </c>
      <c r="H2" s="42" t="s">
        <v>10</v>
      </c>
      <c r="I2" s="42" t="s">
        <v>11</v>
      </c>
      <c r="J2" s="42" t="s">
        <v>17</v>
      </c>
      <c r="K2" s="41" t="s">
        <v>16</v>
      </c>
    </row>
    <row r="3" spans="1:11" x14ac:dyDescent="0.2">
      <c r="A3" s="29"/>
      <c r="B3" s="39"/>
      <c r="C3" s="50"/>
      <c r="D3" s="25">
        <f>IF((DATE(YEAR(C3),MONTH(C3),DAY(C3)+45))&gt;K3,"not required",DATE(YEAR(C3),MONTH(C3),DAY(C3)+45))</f>
        <v>45</v>
      </c>
      <c r="E3" s="5">
        <f t="shared" ref="E3:E22" si="0">IF(DATE(YEAR(C3),MONTH(C3)+6,DAY(C3)+45)&lt;K3,DATE(YEAR(D3),MONTH(D3)+6,DAY(D3)),"n/a")</f>
        <v>227</v>
      </c>
      <c r="F3" s="5">
        <f t="shared" ref="F3:F22" si="1">IF(DATE(YEAR(C3),MONTH(C3)+12,DAY(C3)+45)&lt;K3,DATE(YEAR(D3),MONTH(D3)+12,DAY(D3)),"n/a")</f>
        <v>411</v>
      </c>
      <c r="G3" s="5">
        <f t="shared" ref="G3:G22" si="2">IF(DATE(YEAR(C3),MONTH(C3)+18,DAY(C3)+45)&lt;K3,DATE(YEAR(D3),MONTH(D3)+18,DAY(D3)),"n/a")</f>
        <v>592</v>
      </c>
      <c r="H3" s="5">
        <f t="shared" ref="H3:H22" si="3">IF(DATE(YEAR(C3),MONTH(C3)+24,DAY(C3)+45)&lt;K3,DATE(YEAR(D3),MONTH(D3)+24,DAY(D3)),"n/a")</f>
        <v>776</v>
      </c>
      <c r="I3" s="5">
        <f t="shared" ref="I3:I22" si="4">IF(DATE(YEAR(C3),MONTH(C3)+30,DAY(C3)+45)&lt;K3,DATE(YEAR(D3),MONTH(D3)+30,DAY(D3)),"n/a")</f>
        <v>957</v>
      </c>
      <c r="J3" s="12">
        <f t="shared" ref="J3:J22" si="5">_xlfn.IFS((DATE(YEAR(B3)+3,MONTH(B3),DAY(B3))-C3&lt;45),"not required",AND(DATE(YEAR(B3)+3,MONTH(B3),DAY(B3))-C3&gt;=45,DATE(YEAR(B3)+3,MONTH(B3),DAY(B3))-C3&lt;=90),"ASAP",DATE(YEAR(B3)+3,MONTH(B3),DAY(B3))-C3&gt;90,DATE(YEAR(B3)+3,MONTH(B3)-3,DAY(B3)))</f>
        <v>1004</v>
      </c>
      <c r="K3" s="13">
        <f t="shared" ref="K3" si="6">DATE(YEAR(B3)+3,MONTH(B3),DAY(B3))</f>
        <v>1096</v>
      </c>
    </row>
    <row r="4" spans="1:11" x14ac:dyDescent="0.2">
      <c r="A4" s="29"/>
      <c r="B4" s="39"/>
      <c r="C4" s="50"/>
      <c r="D4" s="45">
        <f t="shared" ref="D4:D22" si="7">IF((DATE(YEAR(C4),MONTH(C4),DAY(C4)+45))&gt;K4,"not required",DATE(YEAR(C4),MONTH(C4),DAY(C4)+45))</f>
        <v>45</v>
      </c>
      <c r="E4" s="39">
        <f t="shared" si="0"/>
        <v>227</v>
      </c>
      <c r="F4" s="54">
        <f t="shared" si="1"/>
        <v>411</v>
      </c>
      <c r="G4" s="54">
        <f t="shared" si="2"/>
        <v>592</v>
      </c>
      <c r="H4" s="54">
        <f t="shared" si="3"/>
        <v>776</v>
      </c>
      <c r="I4" s="54">
        <f t="shared" si="4"/>
        <v>957</v>
      </c>
      <c r="J4" s="54">
        <f t="shared" si="5"/>
        <v>1004</v>
      </c>
      <c r="K4" s="55">
        <f t="shared" ref="K4:K22" si="8">DATE(YEAR(B4)+3,MONTH(B4),DAY(B4))</f>
        <v>1096</v>
      </c>
    </row>
    <row r="5" spans="1:11" x14ac:dyDescent="0.2">
      <c r="A5" s="29"/>
      <c r="B5" s="39"/>
      <c r="C5" s="50"/>
      <c r="D5" s="45">
        <f t="shared" si="7"/>
        <v>45</v>
      </c>
      <c r="E5" s="39">
        <f t="shared" si="0"/>
        <v>227</v>
      </c>
      <c r="F5" s="54">
        <f t="shared" si="1"/>
        <v>411</v>
      </c>
      <c r="G5" s="54">
        <f t="shared" si="2"/>
        <v>592</v>
      </c>
      <c r="H5" s="54">
        <f t="shared" si="3"/>
        <v>776</v>
      </c>
      <c r="I5" s="54">
        <f t="shared" si="4"/>
        <v>957</v>
      </c>
      <c r="J5" s="54">
        <f t="shared" si="5"/>
        <v>1004</v>
      </c>
      <c r="K5" s="55">
        <f t="shared" si="8"/>
        <v>1096</v>
      </c>
    </row>
    <row r="6" spans="1:11" x14ac:dyDescent="0.2">
      <c r="A6" s="29"/>
      <c r="B6" s="39"/>
      <c r="C6" s="50"/>
      <c r="D6" s="45">
        <f t="shared" si="7"/>
        <v>45</v>
      </c>
      <c r="E6" s="39">
        <f t="shared" si="0"/>
        <v>227</v>
      </c>
      <c r="F6" s="54">
        <f t="shared" si="1"/>
        <v>411</v>
      </c>
      <c r="G6" s="54">
        <f t="shared" si="2"/>
        <v>592</v>
      </c>
      <c r="H6" s="54">
        <f t="shared" si="3"/>
        <v>776</v>
      </c>
      <c r="I6" s="54">
        <f t="shared" si="4"/>
        <v>957</v>
      </c>
      <c r="J6" s="54">
        <f t="shared" si="5"/>
        <v>1004</v>
      </c>
      <c r="K6" s="55">
        <f t="shared" si="8"/>
        <v>1096</v>
      </c>
    </row>
    <row r="7" spans="1:11" x14ac:dyDescent="0.2">
      <c r="A7" s="29"/>
      <c r="B7" s="39"/>
      <c r="C7" s="50"/>
      <c r="D7" s="45">
        <f t="shared" si="7"/>
        <v>45</v>
      </c>
      <c r="E7" s="39">
        <f t="shared" si="0"/>
        <v>227</v>
      </c>
      <c r="F7" s="54">
        <f t="shared" si="1"/>
        <v>411</v>
      </c>
      <c r="G7" s="54">
        <f t="shared" si="2"/>
        <v>592</v>
      </c>
      <c r="H7" s="54">
        <f t="shared" si="3"/>
        <v>776</v>
      </c>
      <c r="I7" s="54">
        <f t="shared" si="4"/>
        <v>957</v>
      </c>
      <c r="J7" s="54">
        <f t="shared" si="5"/>
        <v>1004</v>
      </c>
      <c r="K7" s="55">
        <f t="shared" si="8"/>
        <v>1096</v>
      </c>
    </row>
    <row r="8" spans="1:11" x14ac:dyDescent="0.2">
      <c r="A8" s="29"/>
      <c r="B8" s="39"/>
      <c r="C8" s="50"/>
      <c r="D8" s="45">
        <f t="shared" si="7"/>
        <v>45</v>
      </c>
      <c r="E8" s="39">
        <f t="shared" si="0"/>
        <v>227</v>
      </c>
      <c r="F8" s="54">
        <f t="shared" si="1"/>
        <v>411</v>
      </c>
      <c r="G8" s="54">
        <f t="shared" si="2"/>
        <v>592</v>
      </c>
      <c r="H8" s="54">
        <f t="shared" si="3"/>
        <v>776</v>
      </c>
      <c r="I8" s="54">
        <f t="shared" si="4"/>
        <v>957</v>
      </c>
      <c r="J8" s="54">
        <f t="shared" si="5"/>
        <v>1004</v>
      </c>
      <c r="K8" s="55">
        <f t="shared" si="8"/>
        <v>1096</v>
      </c>
    </row>
    <row r="9" spans="1:11" x14ac:dyDescent="0.2">
      <c r="A9" s="29"/>
      <c r="B9" s="39"/>
      <c r="C9" s="50"/>
      <c r="D9" s="45">
        <f t="shared" si="7"/>
        <v>45</v>
      </c>
      <c r="E9" s="39">
        <f t="shared" si="0"/>
        <v>227</v>
      </c>
      <c r="F9" s="54">
        <f t="shared" si="1"/>
        <v>411</v>
      </c>
      <c r="G9" s="54">
        <f t="shared" si="2"/>
        <v>592</v>
      </c>
      <c r="H9" s="54">
        <f t="shared" si="3"/>
        <v>776</v>
      </c>
      <c r="I9" s="54">
        <f t="shared" si="4"/>
        <v>957</v>
      </c>
      <c r="J9" s="54">
        <f t="shared" si="5"/>
        <v>1004</v>
      </c>
      <c r="K9" s="55">
        <f t="shared" si="8"/>
        <v>1096</v>
      </c>
    </row>
    <row r="10" spans="1:11" x14ac:dyDescent="0.2">
      <c r="A10" s="29"/>
      <c r="B10" s="39"/>
      <c r="C10" s="50"/>
      <c r="D10" s="45">
        <f t="shared" si="7"/>
        <v>45</v>
      </c>
      <c r="E10" s="39">
        <f t="shared" si="0"/>
        <v>227</v>
      </c>
      <c r="F10" s="54">
        <f t="shared" si="1"/>
        <v>411</v>
      </c>
      <c r="G10" s="54">
        <f t="shared" si="2"/>
        <v>592</v>
      </c>
      <c r="H10" s="54">
        <f t="shared" si="3"/>
        <v>776</v>
      </c>
      <c r="I10" s="54">
        <f t="shared" si="4"/>
        <v>957</v>
      </c>
      <c r="J10" s="54">
        <f t="shared" si="5"/>
        <v>1004</v>
      </c>
      <c r="K10" s="55">
        <f t="shared" si="8"/>
        <v>1096</v>
      </c>
    </row>
    <row r="11" spans="1:11" x14ac:dyDescent="0.2">
      <c r="A11" s="29"/>
      <c r="B11" s="39"/>
      <c r="C11" s="50"/>
      <c r="D11" s="45">
        <f t="shared" si="7"/>
        <v>45</v>
      </c>
      <c r="E11" s="39">
        <f t="shared" si="0"/>
        <v>227</v>
      </c>
      <c r="F11" s="54">
        <f t="shared" si="1"/>
        <v>411</v>
      </c>
      <c r="G11" s="54">
        <f t="shared" si="2"/>
        <v>592</v>
      </c>
      <c r="H11" s="54">
        <f t="shared" si="3"/>
        <v>776</v>
      </c>
      <c r="I11" s="54">
        <f t="shared" si="4"/>
        <v>957</v>
      </c>
      <c r="J11" s="54">
        <f t="shared" si="5"/>
        <v>1004</v>
      </c>
      <c r="K11" s="55">
        <f t="shared" si="8"/>
        <v>1096</v>
      </c>
    </row>
    <row r="12" spans="1:11" x14ac:dyDescent="0.2">
      <c r="A12" s="29"/>
      <c r="B12" s="39"/>
      <c r="C12" s="50"/>
      <c r="D12" s="45">
        <f t="shared" si="7"/>
        <v>45</v>
      </c>
      <c r="E12" s="39">
        <f t="shared" si="0"/>
        <v>227</v>
      </c>
      <c r="F12" s="54">
        <f t="shared" si="1"/>
        <v>411</v>
      </c>
      <c r="G12" s="54">
        <f t="shared" si="2"/>
        <v>592</v>
      </c>
      <c r="H12" s="54">
        <f t="shared" si="3"/>
        <v>776</v>
      </c>
      <c r="I12" s="54">
        <f t="shared" si="4"/>
        <v>957</v>
      </c>
      <c r="J12" s="54">
        <f t="shared" si="5"/>
        <v>1004</v>
      </c>
      <c r="K12" s="55">
        <f t="shared" si="8"/>
        <v>1096</v>
      </c>
    </row>
    <row r="13" spans="1:11" x14ac:dyDescent="0.2">
      <c r="A13" s="29"/>
      <c r="B13" s="39"/>
      <c r="C13" s="50"/>
      <c r="D13" s="45">
        <f t="shared" si="7"/>
        <v>45</v>
      </c>
      <c r="E13" s="39">
        <f t="shared" si="0"/>
        <v>227</v>
      </c>
      <c r="F13" s="54">
        <f t="shared" si="1"/>
        <v>411</v>
      </c>
      <c r="G13" s="54">
        <f t="shared" si="2"/>
        <v>592</v>
      </c>
      <c r="H13" s="54">
        <f t="shared" si="3"/>
        <v>776</v>
      </c>
      <c r="I13" s="54">
        <f t="shared" si="4"/>
        <v>957</v>
      </c>
      <c r="J13" s="54">
        <f t="shared" si="5"/>
        <v>1004</v>
      </c>
      <c r="K13" s="55">
        <f t="shared" si="8"/>
        <v>1096</v>
      </c>
    </row>
    <row r="14" spans="1:11" x14ac:dyDescent="0.2">
      <c r="A14" s="29"/>
      <c r="B14" s="39"/>
      <c r="C14" s="50"/>
      <c r="D14" s="45">
        <f t="shared" si="7"/>
        <v>45</v>
      </c>
      <c r="E14" s="39">
        <f t="shared" si="0"/>
        <v>227</v>
      </c>
      <c r="F14" s="54">
        <f t="shared" si="1"/>
        <v>411</v>
      </c>
      <c r="G14" s="54">
        <f t="shared" si="2"/>
        <v>592</v>
      </c>
      <c r="H14" s="54">
        <f t="shared" si="3"/>
        <v>776</v>
      </c>
      <c r="I14" s="54">
        <f t="shared" si="4"/>
        <v>957</v>
      </c>
      <c r="J14" s="54">
        <f t="shared" si="5"/>
        <v>1004</v>
      </c>
      <c r="K14" s="55">
        <f t="shared" si="8"/>
        <v>1096</v>
      </c>
    </row>
    <row r="15" spans="1:11" x14ac:dyDescent="0.2">
      <c r="A15" s="29"/>
      <c r="B15" s="39"/>
      <c r="C15" s="50"/>
      <c r="D15" s="45">
        <f t="shared" si="7"/>
        <v>45</v>
      </c>
      <c r="E15" s="39">
        <f t="shared" si="0"/>
        <v>227</v>
      </c>
      <c r="F15" s="54">
        <f t="shared" si="1"/>
        <v>411</v>
      </c>
      <c r="G15" s="54">
        <f t="shared" si="2"/>
        <v>592</v>
      </c>
      <c r="H15" s="54">
        <f t="shared" si="3"/>
        <v>776</v>
      </c>
      <c r="I15" s="54">
        <f t="shared" si="4"/>
        <v>957</v>
      </c>
      <c r="J15" s="54">
        <f t="shared" si="5"/>
        <v>1004</v>
      </c>
      <c r="K15" s="55">
        <f t="shared" si="8"/>
        <v>1096</v>
      </c>
    </row>
    <row r="16" spans="1:11" x14ac:dyDescent="0.2">
      <c r="A16" s="29"/>
      <c r="B16" s="39"/>
      <c r="C16" s="50"/>
      <c r="D16" s="45">
        <f t="shared" si="7"/>
        <v>45</v>
      </c>
      <c r="E16" s="39">
        <f t="shared" si="0"/>
        <v>227</v>
      </c>
      <c r="F16" s="54">
        <f t="shared" si="1"/>
        <v>411</v>
      </c>
      <c r="G16" s="54">
        <f t="shared" si="2"/>
        <v>592</v>
      </c>
      <c r="H16" s="54">
        <f t="shared" si="3"/>
        <v>776</v>
      </c>
      <c r="I16" s="54">
        <f t="shared" si="4"/>
        <v>957</v>
      </c>
      <c r="J16" s="54">
        <f t="shared" si="5"/>
        <v>1004</v>
      </c>
      <c r="K16" s="55">
        <f t="shared" si="8"/>
        <v>1096</v>
      </c>
    </row>
    <row r="17" spans="1:11" x14ac:dyDescent="0.2">
      <c r="A17" s="29"/>
      <c r="B17" s="39"/>
      <c r="C17" s="50"/>
      <c r="D17" s="45">
        <f t="shared" si="7"/>
        <v>45</v>
      </c>
      <c r="E17" s="39">
        <f t="shared" si="0"/>
        <v>227</v>
      </c>
      <c r="F17" s="54">
        <f t="shared" si="1"/>
        <v>411</v>
      </c>
      <c r="G17" s="54">
        <f t="shared" si="2"/>
        <v>592</v>
      </c>
      <c r="H17" s="54">
        <f t="shared" si="3"/>
        <v>776</v>
      </c>
      <c r="I17" s="54">
        <f t="shared" si="4"/>
        <v>957</v>
      </c>
      <c r="J17" s="54">
        <f t="shared" si="5"/>
        <v>1004</v>
      </c>
      <c r="K17" s="55">
        <f t="shared" si="8"/>
        <v>1096</v>
      </c>
    </row>
    <row r="18" spans="1:11" x14ac:dyDescent="0.2">
      <c r="A18" s="29"/>
      <c r="B18" s="39"/>
      <c r="C18" s="50"/>
      <c r="D18" s="45">
        <f t="shared" si="7"/>
        <v>45</v>
      </c>
      <c r="E18" s="39">
        <f t="shared" si="0"/>
        <v>227</v>
      </c>
      <c r="F18" s="54">
        <f t="shared" si="1"/>
        <v>411</v>
      </c>
      <c r="G18" s="54">
        <f t="shared" si="2"/>
        <v>592</v>
      </c>
      <c r="H18" s="54">
        <f t="shared" si="3"/>
        <v>776</v>
      </c>
      <c r="I18" s="54">
        <f t="shared" si="4"/>
        <v>957</v>
      </c>
      <c r="J18" s="54">
        <f t="shared" si="5"/>
        <v>1004</v>
      </c>
      <c r="K18" s="55">
        <f t="shared" si="8"/>
        <v>1096</v>
      </c>
    </row>
    <row r="19" spans="1:11" x14ac:dyDescent="0.2">
      <c r="A19" s="29"/>
      <c r="B19" s="39"/>
      <c r="C19" s="50"/>
      <c r="D19" s="45">
        <f t="shared" si="7"/>
        <v>45</v>
      </c>
      <c r="E19" s="39">
        <f t="shared" si="0"/>
        <v>227</v>
      </c>
      <c r="F19" s="54">
        <f t="shared" si="1"/>
        <v>411</v>
      </c>
      <c r="G19" s="54">
        <f t="shared" si="2"/>
        <v>592</v>
      </c>
      <c r="H19" s="54">
        <f t="shared" si="3"/>
        <v>776</v>
      </c>
      <c r="I19" s="54">
        <f t="shared" si="4"/>
        <v>957</v>
      </c>
      <c r="J19" s="54">
        <f t="shared" si="5"/>
        <v>1004</v>
      </c>
      <c r="K19" s="55">
        <f t="shared" si="8"/>
        <v>1096</v>
      </c>
    </row>
    <row r="20" spans="1:11" x14ac:dyDescent="0.2">
      <c r="A20" s="29"/>
      <c r="B20" s="39"/>
      <c r="C20" s="50"/>
      <c r="D20" s="45">
        <f t="shared" si="7"/>
        <v>45</v>
      </c>
      <c r="E20" s="39">
        <f t="shared" si="0"/>
        <v>227</v>
      </c>
      <c r="F20" s="54">
        <f t="shared" si="1"/>
        <v>411</v>
      </c>
      <c r="G20" s="54">
        <f t="shared" si="2"/>
        <v>592</v>
      </c>
      <c r="H20" s="54">
        <f t="shared" si="3"/>
        <v>776</v>
      </c>
      <c r="I20" s="54">
        <f t="shared" si="4"/>
        <v>957</v>
      </c>
      <c r="J20" s="54">
        <f t="shared" si="5"/>
        <v>1004</v>
      </c>
      <c r="K20" s="55">
        <f t="shared" si="8"/>
        <v>1096</v>
      </c>
    </row>
    <row r="21" spans="1:11" x14ac:dyDescent="0.2">
      <c r="A21" s="29"/>
      <c r="B21" s="39"/>
      <c r="C21" s="50"/>
      <c r="D21" s="45">
        <f t="shared" si="7"/>
        <v>45</v>
      </c>
      <c r="E21" s="39">
        <f t="shared" si="0"/>
        <v>227</v>
      </c>
      <c r="F21" s="54">
        <f t="shared" si="1"/>
        <v>411</v>
      </c>
      <c r="G21" s="54">
        <f t="shared" si="2"/>
        <v>592</v>
      </c>
      <c r="H21" s="54">
        <f t="shared" si="3"/>
        <v>776</v>
      </c>
      <c r="I21" s="54">
        <f t="shared" si="4"/>
        <v>957</v>
      </c>
      <c r="J21" s="54">
        <f t="shared" si="5"/>
        <v>1004</v>
      </c>
      <c r="K21" s="55">
        <f t="shared" si="8"/>
        <v>1096</v>
      </c>
    </row>
    <row r="22" spans="1:11" ht="17" thickBot="1" x14ac:dyDescent="0.25">
      <c r="A22" s="51"/>
      <c r="B22" s="52"/>
      <c r="C22" s="53"/>
      <c r="D22" s="46">
        <f t="shared" si="7"/>
        <v>45</v>
      </c>
      <c r="E22" s="38">
        <f t="shared" si="0"/>
        <v>227</v>
      </c>
      <c r="F22" s="56">
        <f t="shared" si="1"/>
        <v>411</v>
      </c>
      <c r="G22" s="56">
        <f t="shared" si="2"/>
        <v>592</v>
      </c>
      <c r="H22" s="56">
        <f t="shared" si="3"/>
        <v>776</v>
      </c>
      <c r="I22" s="56">
        <f t="shared" si="4"/>
        <v>957</v>
      </c>
      <c r="J22" s="56">
        <f t="shared" si="5"/>
        <v>1004</v>
      </c>
      <c r="K22" s="57">
        <f t="shared" si="8"/>
        <v>1096</v>
      </c>
    </row>
    <row r="23" spans="1:11" ht="17" thickBot="1" x14ac:dyDescent="0.25">
      <c r="F23" s="58"/>
      <c r="G23" s="58"/>
      <c r="H23" s="58"/>
      <c r="I23" s="58"/>
      <c r="J23" s="58"/>
      <c r="K23" s="58"/>
    </row>
    <row r="24" spans="1:11" s="3" customFormat="1" ht="230" customHeight="1" thickBot="1" x14ac:dyDescent="0.25">
      <c r="A24" s="73" t="s">
        <v>21</v>
      </c>
      <c r="B24" s="74"/>
      <c r="C24" s="74"/>
      <c r="D24" s="74"/>
      <c r="E24" s="74"/>
      <c r="F24" s="74"/>
      <c r="G24" s="74"/>
      <c r="H24" s="74"/>
      <c r="I24" s="74"/>
      <c r="J24" s="74"/>
      <c r="K24" s="75"/>
    </row>
    <row r="25" spans="1:11" s="3" customFormat="1" x14ac:dyDescent="0.2">
      <c r="A25" s="20"/>
      <c r="B25" s="20"/>
      <c r="C25" s="20"/>
      <c r="D25" s="59"/>
      <c r="E25" s="59"/>
      <c r="F25" s="59"/>
      <c r="G25" s="59"/>
      <c r="H25" s="59"/>
      <c r="I25" s="59"/>
      <c r="J25" s="59"/>
      <c r="K25" s="59"/>
    </row>
    <row r="26" spans="1:11" s="37" customFormat="1" ht="14" customHeight="1" x14ac:dyDescent="0.2">
      <c r="A26" s="76" t="s">
        <v>20</v>
      </c>
      <c r="B26" s="77"/>
      <c r="C26" s="77"/>
      <c r="D26" s="77"/>
      <c r="E26" s="77"/>
      <c r="F26" s="77"/>
      <c r="G26" s="77"/>
      <c r="H26" s="77"/>
      <c r="I26" s="77"/>
      <c r="J26" s="77"/>
      <c r="K26" s="78"/>
    </row>
    <row r="27" spans="1:11" s="37" customFormat="1" x14ac:dyDescent="0.2">
      <c r="A27" s="79"/>
      <c r="B27" s="80"/>
      <c r="C27" s="80"/>
      <c r="D27" s="80"/>
      <c r="E27" s="80"/>
      <c r="F27" s="80"/>
      <c r="G27" s="80"/>
      <c r="H27" s="80"/>
      <c r="I27" s="80"/>
      <c r="J27" s="80"/>
      <c r="K27" s="81"/>
    </row>
    <row r="28" spans="1:11" s="37" customFormat="1" x14ac:dyDescent="0.2">
      <c r="A28" s="79"/>
      <c r="B28" s="80"/>
      <c r="C28" s="80"/>
      <c r="D28" s="80"/>
      <c r="E28" s="80"/>
      <c r="F28" s="80"/>
      <c r="G28" s="80"/>
      <c r="H28" s="80"/>
      <c r="I28" s="80"/>
      <c r="J28" s="80"/>
      <c r="K28" s="81"/>
    </row>
    <row r="29" spans="1:11" s="37" customFormat="1" ht="40" customHeight="1" x14ac:dyDescent="0.2">
      <c r="A29" s="82"/>
      <c r="B29" s="83"/>
      <c r="C29" s="83"/>
      <c r="D29" s="83"/>
      <c r="E29" s="83"/>
      <c r="F29" s="83"/>
      <c r="G29" s="83"/>
      <c r="H29" s="83"/>
      <c r="I29" s="83"/>
      <c r="J29" s="83"/>
      <c r="K29" s="84"/>
    </row>
    <row r="30" spans="1:11" s="37" customFormat="1" x14ac:dyDescent="0.2">
      <c r="A30" s="43"/>
      <c r="B30" s="43"/>
      <c r="C30" s="43"/>
      <c r="D30" s="60"/>
      <c r="E30" s="60"/>
      <c r="F30" s="60"/>
      <c r="G30" s="60"/>
      <c r="H30" s="60"/>
      <c r="I30" s="60"/>
      <c r="J30" s="60"/>
      <c r="K30" s="60"/>
    </row>
    <row r="31" spans="1:11" x14ac:dyDescent="0.2">
      <c r="A31" s="64" t="s">
        <v>19</v>
      </c>
      <c r="B31" s="65"/>
      <c r="C31" s="65"/>
      <c r="D31" s="65"/>
      <c r="E31" s="65"/>
      <c r="F31" s="65"/>
      <c r="G31" s="65"/>
      <c r="H31" s="65"/>
      <c r="I31" s="65"/>
      <c r="J31" s="65"/>
      <c r="K31" s="66"/>
    </row>
    <row r="32" spans="1:11" x14ac:dyDescent="0.2">
      <c r="A32" s="67"/>
      <c r="B32" s="68"/>
      <c r="C32" s="68"/>
      <c r="D32" s="68"/>
      <c r="E32" s="68"/>
      <c r="F32" s="68"/>
      <c r="G32" s="68"/>
      <c r="H32" s="68"/>
      <c r="I32" s="68"/>
      <c r="J32" s="68"/>
      <c r="K32" s="69"/>
    </row>
    <row r="33" spans="1:11" x14ac:dyDescent="0.2">
      <c r="A33" s="67"/>
      <c r="B33" s="68"/>
      <c r="C33" s="68"/>
      <c r="D33" s="68"/>
      <c r="E33" s="68"/>
      <c r="F33" s="68"/>
      <c r="G33" s="68"/>
      <c r="H33" s="68"/>
      <c r="I33" s="68"/>
      <c r="J33" s="68"/>
      <c r="K33" s="69"/>
    </row>
    <row r="34" spans="1:11" x14ac:dyDescent="0.2">
      <c r="A34" s="67"/>
      <c r="B34" s="68"/>
      <c r="C34" s="68"/>
      <c r="D34" s="68"/>
      <c r="E34" s="68"/>
      <c r="F34" s="68"/>
      <c r="G34" s="68"/>
      <c r="H34" s="68"/>
      <c r="I34" s="68"/>
      <c r="J34" s="68"/>
      <c r="K34" s="69"/>
    </row>
    <row r="35" spans="1:11" x14ac:dyDescent="0.2">
      <c r="A35" s="67"/>
      <c r="B35" s="68"/>
      <c r="C35" s="68"/>
      <c r="D35" s="68"/>
      <c r="E35" s="68"/>
      <c r="F35" s="68"/>
      <c r="G35" s="68"/>
      <c r="H35" s="68"/>
      <c r="I35" s="68"/>
      <c r="J35" s="68"/>
      <c r="K35" s="69"/>
    </row>
    <row r="36" spans="1:11" x14ac:dyDescent="0.2">
      <c r="A36" s="70"/>
      <c r="B36" s="71"/>
      <c r="C36" s="71"/>
      <c r="D36" s="71"/>
      <c r="E36" s="71"/>
      <c r="F36" s="71"/>
      <c r="G36" s="71"/>
      <c r="H36" s="71"/>
      <c r="I36" s="71"/>
      <c r="J36" s="71"/>
      <c r="K36" s="72"/>
    </row>
  </sheetData>
  <sheetProtection selectLockedCells="1"/>
  <mergeCells count="4">
    <mergeCell ref="A31:K36"/>
    <mergeCell ref="A1:K1"/>
    <mergeCell ref="A24:K24"/>
    <mergeCell ref="A26:K29"/>
  </mergeCells>
  <conditionalFormatting sqref="A1:K1048576">
    <cfRule type="containsText" dxfId="18" priority="1" operator="containsText" text="not required">
      <formula>NOT(ISERROR(SEARCH("not required",A1)))</formula>
    </cfRule>
    <cfRule type="containsText" dxfId="17" priority="2" operator="containsText" text="n/a">
      <formula>NOT(ISERROR(SEARCH("n/a",A1)))</formula>
    </cfRule>
    <cfRule type="containsText" dxfId="16" priority="11" operator="containsText" text="ASAP">
      <formula>NOT(ISERROR(SEARCH("ASAP",A1)))</formula>
    </cfRule>
  </conditionalFormatting>
  <pageMargins left="0.45" right="0.45" top="1" bottom="0.75" header="0.3" footer="0.3"/>
  <pageSetup orientation="landscape"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Events by BIRTHDATE</vt:lpstr>
      <vt:lpstr>Events by INITIAL IFSP DATE</vt:lpstr>
      <vt:lpstr>'Events by BIRTHDATE'!Print_Area</vt:lpstr>
      <vt:lpstr>'Events by INITIAL IFSP DATE'!Print_Area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Coordination Events Calculator</dc:title>
  <dc:subject>Calculate child's periodic and annual review dates.</dc:subject>
  <dc:creator>Microsoft Office User</dc:creator>
  <cp:keywords>Service coordination, event calculator, review dates</cp:keywords>
  <dc:description/>
  <cp:lastModifiedBy>Jennifer Teykaerts</cp:lastModifiedBy>
  <cp:lastPrinted>2017-04-08T20:43:17Z</cp:lastPrinted>
  <dcterms:created xsi:type="dcterms:W3CDTF">2017-03-21T20:31:05Z</dcterms:created>
  <dcterms:modified xsi:type="dcterms:W3CDTF">2019-07-18T16:10:42Z</dcterms:modified>
  <cp:category/>
</cp:coreProperties>
</file>